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E:\PROJEKTI\KULTURA\CENTAR ZA BASTINU\30_DRUGA FAZA PROJEKT INTERIJERA\FAZA 3-4\TROŠKOVNIK\PO GRUPAMA\"/>
    </mc:Choice>
  </mc:AlternateContent>
  <xr:revisionPtr revIDLastSave="0" documentId="13_ncr:1_{022A37D7-ED49-4330-8C43-366094C0D0A3}" xr6:coauthVersionLast="47" xr6:coauthVersionMax="47" xr10:uidLastSave="{00000000-0000-0000-0000-000000000000}"/>
  <bookViews>
    <workbookView xWindow="-120" yWindow="-120" windowWidth="29040" windowHeight="15840" tabRatio="733" firstSheet="9" activeTab="9" xr2:uid="{00000000-000D-0000-FFFF-FFFF00000000}"/>
  </bookViews>
  <sheets>
    <sheet name="A_Rušenja" sheetId="1" state="hidden" r:id="rId1"/>
    <sheet name="B_Zemljani" sheetId="21" state="hidden" r:id="rId2"/>
    <sheet name="C_BETONSKI" sheetId="4" state="hidden" r:id="rId3"/>
    <sheet name="E_Tesarski" sheetId="19" state="hidden" r:id="rId4"/>
    <sheet name="H_KROVOPOKR" sheetId="20" state="hidden" r:id="rId5"/>
    <sheet name="K_KAMEN" sheetId="23" state="hidden" r:id="rId6"/>
    <sheet name="N_PVC RADOVI" sheetId="26" state="hidden" r:id="rId7"/>
    <sheet name="BRAVARSKI ČELIK" sheetId="45" state="hidden" r:id="rId8"/>
    <sheet name="R_PVC Stolarija" sheetId="29" state="hidden" r:id="rId9"/>
    <sheet name="2. ELEKTROINSTALACIJE_RASVJETA " sheetId="62" r:id="rId10"/>
    <sheet name="Š_GEODETSKI" sheetId="33" state="hidden" r:id="rId11"/>
    <sheet name="Rekapitulacija_HIDRO" sheetId="38" state="hidden" r:id="rId12"/>
    <sheet name="1_V_VODA" sheetId="31" state="hidden" r:id="rId13"/>
    <sheet name="2_V_Kanaliz" sheetId="32" state="hidden" r:id="rId14"/>
    <sheet name="3_voda_objekt" sheetId="34" state="hidden" r:id="rId15"/>
    <sheet name="4_vert_kanal_objekt" sheetId="35" state="hidden" r:id="rId16"/>
    <sheet name="5_horiz_kanal_objekt" sheetId="36" state="hidden" r:id="rId17"/>
    <sheet name="6_sanitarije" sheetId="37" state="hidden" r:id="rId18"/>
    <sheet name="ELEKTROINSTALACIJE" sheetId="42" state="hidden" r:id="rId19"/>
    <sheet name="VATRODOJAVA" sheetId="43" state="hidden" r:id="rId20"/>
    <sheet name="TERMOINSTALACIJE" sheetId="41" state="hidden" r:id="rId21"/>
  </sheets>
  <externalReferences>
    <externalReference r:id="rId22"/>
  </externalReferences>
  <definedNames>
    <definedName name="Bf">#REF!</definedName>
    <definedName name="bsgb">#REF!</definedName>
    <definedName name="dgg">#REF!</definedName>
    <definedName name="dhub">#REF!</definedName>
    <definedName name="DNH">#REF!</definedName>
    <definedName name="EDFGVB">#REF!</definedName>
    <definedName name="HFGUIG">#REF!</definedName>
    <definedName name="JGLIUH">#REF!</definedName>
    <definedName name="LČPK">#REF!</definedName>
    <definedName name="MJBJK">#REF!</definedName>
    <definedName name="NEMA">#REF!</definedName>
    <definedName name="NHN">#REF!</definedName>
    <definedName name="NJM">#REF!</definedName>
    <definedName name="_xlnm.Print_Area" localSheetId="9">'2. ELEKTROINSTALACIJE_RASVJETA '!$A$1:$J$158</definedName>
    <definedName name="_xlnm.Print_Area" localSheetId="2">C_BETONSKI!$A$1:$F$226</definedName>
    <definedName name="_xlnm.Print_Titles" localSheetId="12">'1_V_VODA'!$1:$2</definedName>
    <definedName name="_xlnm.Print_Titles" localSheetId="9">'2. ELEKTROINSTALACIJE_RASVJETA '!#REF!</definedName>
    <definedName name="_xlnm.Print_Titles" localSheetId="13">'2_V_Kanaliz'!$1:$2</definedName>
    <definedName name="_xlnm.Print_Titles" localSheetId="14">'3_voda_objekt'!$1:$2</definedName>
    <definedName name="_xlnm.Print_Titles" localSheetId="15">'4_vert_kanal_objekt'!$1:$2</definedName>
    <definedName name="_xlnm.Print_Titles" localSheetId="16">'5_horiz_kanal_objekt'!$1:$2</definedName>
    <definedName name="_xlnm.Print_Titles" localSheetId="17">'6_sanitarije'!$1:$2</definedName>
    <definedName name="_xlnm.Print_Titles" localSheetId="0">A_Rušenja!$1:$2</definedName>
    <definedName name="_xlnm.Print_Titles" localSheetId="1">B_Zemljani!$1:$3</definedName>
    <definedName name="_xlnm.Print_Titles" localSheetId="7">'BRAVARSKI ČELIK'!$1:$2</definedName>
    <definedName name="_xlnm.Print_Titles" localSheetId="2">C_BETONSKI!$1:$2</definedName>
    <definedName name="_xlnm.Print_Titles" localSheetId="3">E_Tesarski!$1:$2</definedName>
    <definedName name="_xlnm.Print_Titles" localSheetId="4">H_KROVOPOKR!$1:$2</definedName>
    <definedName name="_xlnm.Print_Titles" localSheetId="5">K_KAMEN!$1:$2</definedName>
    <definedName name="_xlnm.Print_Titles" localSheetId="6">'N_PVC RADOVI'!$1:$2</definedName>
    <definedName name="_xlnm.Print_Titles" localSheetId="8">'R_PVC Stolarija'!$1:$2</definedName>
    <definedName name="_xlnm.Print_Titles" localSheetId="10">Š_GEODETSKI!$1:$2</definedName>
    <definedName name="sfbsfgb">#REF!</definedName>
    <definedName name="sgnb">#REF!</definedName>
    <definedName name="Ukupno411">[1]Troskovnik2018!$G$51</definedName>
    <definedName name="Ukupno4110">[1]Troskovnik2018!$G$1118</definedName>
    <definedName name="Ukupno4111">[1]Troskovnik2018!$G$1164</definedName>
    <definedName name="Ukupno412">[1]Troskovnik2018!$G$81</definedName>
    <definedName name="Ukupno413">[1]Troskovnik2018!$G$120</definedName>
    <definedName name="Ukupno414">[1]Troskovnik2018!$G$800</definedName>
    <definedName name="Ukupno415">[1]Troskovnik2018!$G$867</definedName>
    <definedName name="Ukupno416">[1]Troskovnik2018!$G$906</definedName>
    <definedName name="Ukupno417">[1]Troskovnik2018!$G$958</definedName>
    <definedName name="Ukupno418">[1]Troskovnik2018!$G$1056</definedName>
    <definedName name="Ukupno419">[1]Troskovnik2018!$G$1066</definedName>
    <definedName name="Ukupno421">[1]Troskovnik2018!$G$1261</definedName>
    <definedName name="Ukupno422">[1]Troskovnik2018!$G$1294</definedName>
    <definedName name="Ukupno4231">[1]Troskovnik2018!$G$1324</definedName>
    <definedName name="Ukupno4232">[1]Troskovnik2018!$G$1340</definedName>
    <definedName name="Ukupno4241">[1]Troskovnik2018!$G$1352</definedName>
    <definedName name="Ukupno4242">[1]Troskovnik2018!$G$1361</definedName>
    <definedName name="Ukupno4251">[1]Troskovnik2018!$G$1374</definedName>
    <definedName name="Ukupno4252">[1]Troskovnik2018!$G$1383</definedName>
    <definedName name="Ukupno426">[1]Troskovnik2018!$G$1404</definedName>
    <definedName name="Ukupno427">[1]Troskovnik2018!$G$1429</definedName>
    <definedName name="Ukupno428">[1]Troskovnik2018!$G$1442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53" i="62" l="1"/>
  <c r="H149" i="62"/>
  <c r="H148" i="62"/>
  <c r="H120" i="62"/>
  <c r="H119" i="62"/>
  <c r="H94" i="62"/>
  <c r="H93" i="62"/>
  <c r="H65" i="62"/>
  <c r="H64" i="62"/>
  <c r="H36" i="62"/>
  <c r="H35" i="62"/>
  <c r="H155" i="62" l="1"/>
  <c r="H156" i="62" s="1"/>
  <c r="H157" i="62" s="1"/>
  <c r="J575" i="41" l="1"/>
  <c r="J560" i="41"/>
  <c r="J555" i="41"/>
  <c r="J541" i="41"/>
  <c r="J525" i="41"/>
  <c r="J520" i="41"/>
  <c r="J513" i="41"/>
  <c r="J508" i="41"/>
  <c r="J507" i="41"/>
  <c r="J506" i="41"/>
  <c r="J501" i="41"/>
  <c r="J500" i="41"/>
  <c r="J495" i="41"/>
  <c r="J494" i="41"/>
  <c r="J490" i="41"/>
  <c r="J485" i="41"/>
  <c r="J484" i="41"/>
  <c r="J478" i="41"/>
  <c r="J477" i="41"/>
  <c r="J476" i="41"/>
  <c r="J470" i="41"/>
  <c r="J469" i="41"/>
  <c r="J468" i="41"/>
  <c r="J467" i="41"/>
  <c r="J463" i="41"/>
  <c r="J462" i="41"/>
  <c r="J461" i="41"/>
  <c r="J460" i="41"/>
  <c r="J454" i="41"/>
  <c r="J445" i="41"/>
  <c r="J433" i="41"/>
  <c r="J422" i="41"/>
  <c r="J410" i="41"/>
  <c r="J397" i="41"/>
  <c r="J383" i="41"/>
  <c r="J363" i="41"/>
  <c r="J359" i="41"/>
  <c r="J354" i="41"/>
  <c r="J348" i="41"/>
  <c r="J343" i="41"/>
  <c r="J339" i="41"/>
  <c r="J335" i="41"/>
  <c r="J331" i="41"/>
  <c r="J326" i="41"/>
  <c r="J323" i="41"/>
  <c r="J319" i="41"/>
  <c r="J295" i="41"/>
  <c r="J294" i="41"/>
  <c r="J293" i="41"/>
  <c r="J292" i="41"/>
  <c r="J291" i="41"/>
  <c r="J283" i="41"/>
  <c r="J282" i="41"/>
  <c r="J277" i="41"/>
  <c r="J276" i="41"/>
  <c r="J275" i="41"/>
  <c r="J274" i="41"/>
  <c r="J273" i="41"/>
  <c r="J268" i="41"/>
  <c r="J264" i="41"/>
  <c r="J260" i="41"/>
  <c r="J257" i="41"/>
  <c r="J254" i="41"/>
  <c r="J248" i="41"/>
  <c r="J247" i="41"/>
  <c r="J246" i="41"/>
  <c r="J245" i="41"/>
  <c r="J239" i="41"/>
  <c r="J238" i="41"/>
  <c r="J232" i="41"/>
  <c r="J231" i="41"/>
  <c r="J225" i="41"/>
  <c r="J224" i="41"/>
  <c r="J223" i="41"/>
  <c r="J222" i="41"/>
  <c r="J221" i="41"/>
  <c r="J220" i="41"/>
  <c r="J214" i="41"/>
  <c r="J207" i="41"/>
  <c r="J202" i="41"/>
  <c r="J198" i="41"/>
  <c r="J194" i="41"/>
  <c r="J190" i="41"/>
  <c r="J186" i="41"/>
  <c r="J178" i="41"/>
  <c r="J171" i="41"/>
  <c r="J162" i="41"/>
  <c r="J147" i="41"/>
  <c r="J142" i="41"/>
  <c r="J136" i="41"/>
  <c r="J132" i="41"/>
  <c r="J131" i="41"/>
  <c r="J125" i="41"/>
  <c r="J124" i="41"/>
  <c r="J118" i="41"/>
  <c r="J117" i="41"/>
  <c r="J111" i="41"/>
  <c r="J110" i="41"/>
  <c r="J109" i="41"/>
  <c r="J108" i="41"/>
  <c r="J107" i="41"/>
  <c r="J100" i="41"/>
  <c r="J99" i="41"/>
  <c r="J98" i="41"/>
  <c r="J97" i="41"/>
  <c r="J96" i="41"/>
  <c r="J90" i="41"/>
  <c r="J86" i="41"/>
  <c r="J82" i="41"/>
  <c r="J78" i="41"/>
  <c r="J77" i="41"/>
  <c r="J76" i="41"/>
  <c r="J65" i="41"/>
  <c r="J62" i="41"/>
  <c r="J57" i="41"/>
  <c r="J54" i="41"/>
  <c r="J52" i="41"/>
  <c r="J49" i="41"/>
  <c r="J46" i="41"/>
  <c r="J45" i="41"/>
  <c r="J39" i="41"/>
  <c r="J38" i="41"/>
  <c r="J37" i="41"/>
  <c r="J36" i="41"/>
  <c r="J35" i="41"/>
  <c r="J34" i="41"/>
  <c r="J33" i="41"/>
  <c r="J32" i="41"/>
  <c r="J31" i="41"/>
  <c r="J30" i="41"/>
  <c r="J29" i="41"/>
  <c r="J28" i="41"/>
  <c r="J27" i="41"/>
  <c r="J26" i="41"/>
  <c r="J25" i="41"/>
  <c r="J24" i="41"/>
  <c r="E15" i="43"/>
  <c r="E14" i="43"/>
  <c r="E13" i="43"/>
  <c r="E12" i="43"/>
  <c r="E11" i="43"/>
  <c r="E10" i="43"/>
  <c r="E9" i="43"/>
  <c r="E8" i="43"/>
  <c r="E7" i="43"/>
  <c r="E6" i="43"/>
  <c r="E5" i="43"/>
  <c r="E4" i="43"/>
  <c r="E3" i="43"/>
  <c r="I1189" i="42"/>
  <c r="I1185" i="42"/>
  <c r="I1181" i="42"/>
  <c r="I1177" i="42"/>
  <c r="I1174" i="42"/>
  <c r="I1170" i="42"/>
  <c r="I1166" i="42"/>
  <c r="I1163" i="42"/>
  <c r="I1158" i="42"/>
  <c r="I1154" i="42"/>
  <c r="I1150" i="42"/>
  <c r="I1147" i="42"/>
  <c r="I1143" i="42"/>
  <c r="I1138" i="42"/>
  <c r="I1135" i="42"/>
  <c r="I1131" i="42"/>
  <c r="I1128" i="42"/>
  <c r="I1125" i="42"/>
  <c r="I1124" i="42"/>
  <c r="I1121" i="42"/>
  <c r="I1120" i="42"/>
  <c r="I1119" i="42"/>
  <c r="I1115" i="42"/>
  <c r="I1112" i="42"/>
  <c r="I1109" i="42"/>
  <c r="I1101" i="42"/>
  <c r="I1097" i="42"/>
  <c r="I1093" i="42"/>
  <c r="I1089" i="42"/>
  <c r="I1085" i="42"/>
  <c r="I1081" i="42"/>
  <c r="I1078" i="42"/>
  <c r="I1074" i="42"/>
  <c r="I1070" i="42"/>
  <c r="I1067" i="42"/>
  <c r="I1062" i="42"/>
  <c r="I1057" i="42"/>
  <c r="I1044" i="42"/>
  <c r="I1040" i="42"/>
  <c r="I1035" i="42"/>
  <c r="I1031" i="42"/>
  <c r="I1027" i="42"/>
  <c r="I1023" i="42"/>
  <c r="I1010" i="42"/>
  <c r="I1006" i="42"/>
  <c r="I1005" i="42"/>
  <c r="I1004" i="42"/>
  <c r="I994" i="42"/>
  <c r="I990" i="42"/>
  <c r="I986" i="42"/>
  <c r="I982" i="42"/>
  <c r="I964" i="42"/>
  <c r="I943" i="42"/>
  <c r="I942" i="42"/>
  <c r="I941" i="42"/>
  <c r="I938" i="42"/>
  <c r="I937" i="42"/>
  <c r="I936" i="42"/>
  <c r="I935" i="42"/>
  <c r="I934" i="42"/>
  <c r="I931" i="42"/>
  <c r="I930" i="42"/>
  <c r="I927" i="42"/>
  <c r="I923" i="42"/>
  <c r="I922" i="42"/>
  <c r="I919" i="42"/>
  <c r="I911" i="42"/>
  <c r="I907" i="42"/>
  <c r="I903" i="42"/>
  <c r="I895" i="42"/>
  <c r="I891" i="42"/>
  <c r="I888" i="42"/>
  <c r="I884" i="42"/>
  <c r="I883" i="42"/>
  <c r="I880" i="42"/>
  <c r="I879" i="42"/>
  <c r="I878" i="42"/>
  <c r="I865" i="42"/>
  <c r="I862" i="42"/>
  <c r="I858" i="42"/>
  <c r="I854" i="42"/>
  <c r="I850" i="42"/>
  <c r="I846" i="42"/>
  <c r="I845" i="42"/>
  <c r="I844" i="42"/>
  <c r="I840" i="42"/>
  <c r="I837" i="42"/>
  <c r="I836" i="42"/>
  <c r="I833" i="42"/>
  <c r="I832" i="42"/>
  <c r="I831" i="42"/>
  <c r="I828" i="42"/>
  <c r="I827" i="42"/>
  <c r="I824" i="42"/>
  <c r="I821" i="42"/>
  <c r="I820" i="42"/>
  <c r="I819" i="42"/>
  <c r="I816" i="42"/>
  <c r="I813" i="42"/>
  <c r="I810" i="42"/>
  <c r="I807" i="42"/>
  <c r="I804" i="42"/>
  <c r="I800" i="42"/>
  <c r="I795" i="42"/>
  <c r="I791" i="42"/>
  <c r="I787" i="42"/>
  <c r="I783" i="42"/>
  <c r="I772" i="42"/>
  <c r="I767" i="42"/>
  <c r="I763" i="42"/>
  <c r="I760" i="42"/>
  <c r="I756" i="42"/>
  <c r="I753" i="42"/>
  <c r="I749" i="42"/>
  <c r="I745" i="42"/>
  <c r="I742" i="42"/>
  <c r="I738" i="42"/>
  <c r="I725" i="42"/>
  <c r="I721" i="42"/>
  <c r="I717" i="42"/>
  <c r="I713" i="42"/>
  <c r="I709" i="42"/>
  <c r="I705" i="42"/>
  <c r="I702" i="42"/>
  <c r="I698" i="42"/>
  <c r="I694" i="42"/>
  <c r="I690" i="42"/>
  <c r="I687" i="42"/>
  <c r="I684" i="42"/>
  <c r="I681" i="42"/>
  <c r="I677" i="42"/>
  <c r="I674" i="42"/>
  <c r="I670" i="42"/>
  <c r="I666" i="42"/>
  <c r="I662" i="42"/>
  <c r="I658" i="42"/>
  <c r="I655" i="42"/>
  <c r="I651" i="42"/>
  <c r="I647" i="42"/>
  <c r="I643" i="42"/>
  <c r="I639" i="42"/>
  <c r="I635" i="42"/>
  <c r="I631" i="42"/>
  <c r="I623" i="42"/>
  <c r="I619" i="42"/>
  <c r="I603" i="42"/>
  <c r="I599" i="42"/>
  <c r="I596" i="42"/>
  <c r="I593" i="42"/>
  <c r="I589" i="42"/>
  <c r="I586" i="42"/>
  <c r="I581" i="42"/>
  <c r="I577" i="42"/>
  <c r="I574" i="42"/>
  <c r="I571" i="42"/>
  <c r="I568" i="42"/>
  <c r="I564" i="42"/>
  <c r="I560" i="42"/>
  <c r="I556" i="42"/>
  <c r="I552" i="42"/>
  <c r="I549" i="42"/>
  <c r="I545" i="42"/>
  <c r="I541" i="42"/>
  <c r="I537" i="42"/>
  <c r="I528" i="42"/>
  <c r="I524" i="42"/>
  <c r="I518" i="42"/>
  <c r="I511" i="42"/>
  <c r="I505" i="42"/>
  <c r="I499" i="42"/>
  <c r="I489" i="42"/>
  <c r="I485" i="42"/>
  <c r="I480" i="42"/>
  <c r="I475" i="42"/>
  <c r="I469" i="42"/>
  <c r="I463" i="42"/>
  <c r="I457" i="42"/>
  <c r="I451" i="42"/>
  <c r="I450" i="42"/>
  <c r="I449" i="42"/>
  <c r="I448" i="42"/>
  <c r="I447" i="42"/>
  <c r="I446" i="42"/>
  <c r="I443" i="42"/>
  <c r="I433" i="42"/>
  <c r="I425" i="42"/>
  <c r="I419" i="42"/>
  <c r="I412" i="42"/>
  <c r="I405" i="42"/>
  <c r="I396" i="42"/>
  <c r="I389" i="42"/>
  <c r="I381" i="42"/>
  <c r="I377" i="42"/>
  <c r="I364" i="42"/>
  <c r="I363" i="42"/>
  <c r="I362" i="42"/>
  <c r="I361" i="42"/>
  <c r="I360" i="42"/>
  <c r="I359" i="42"/>
  <c r="I358" i="42"/>
  <c r="I357" i="42"/>
  <c r="I356" i="42"/>
  <c r="I346" i="42"/>
  <c r="I316" i="42"/>
  <c r="I306" i="42"/>
  <c r="I293" i="42"/>
  <c r="I278" i="42"/>
  <c r="I260" i="42"/>
  <c r="I242" i="42"/>
  <c r="I225" i="42"/>
  <c r="I207" i="42"/>
  <c r="I186" i="42"/>
  <c r="I180" i="42"/>
  <c r="I176" i="42"/>
  <c r="I131" i="42"/>
  <c r="I128" i="42"/>
  <c r="I124" i="42"/>
  <c r="I117" i="42"/>
  <c r="I113" i="42"/>
  <c r="I110" i="42"/>
  <c r="I99" i="42"/>
  <c r="I95" i="42"/>
  <c r="I92" i="42"/>
  <c r="I89" i="42"/>
  <c r="I86" i="42"/>
  <c r="I83" i="42"/>
  <c r="I79" i="42"/>
  <c r="I75" i="42"/>
  <c r="I72" i="42"/>
  <c r="I69" i="42"/>
  <c r="I66" i="42"/>
  <c r="I62" i="42"/>
  <c r="I59" i="42"/>
  <c r="I56" i="42"/>
  <c r="F122" i="37"/>
  <c r="F121" i="37"/>
  <c r="F120" i="37"/>
  <c r="F119" i="37"/>
  <c r="F118" i="37"/>
  <c r="F117" i="37"/>
  <c r="F116" i="37"/>
  <c r="F115" i="37"/>
  <c r="F114" i="37"/>
  <c r="F113" i="37"/>
  <c r="F112" i="37"/>
  <c r="F107" i="37"/>
  <c r="F92" i="37"/>
  <c r="F84" i="37"/>
  <c r="F80" i="37"/>
  <c r="F69" i="37"/>
  <c r="F58" i="37"/>
  <c r="F56" i="37"/>
  <c r="F54" i="37"/>
  <c r="F42" i="37"/>
  <c r="F37" i="37"/>
  <c r="F30" i="37"/>
  <c r="F18" i="37"/>
  <c r="F35" i="36"/>
  <c r="F33" i="36"/>
  <c r="F25" i="36"/>
  <c r="F23" i="36"/>
  <c r="F21" i="36"/>
  <c r="F15" i="36"/>
  <c r="F13" i="36"/>
  <c r="F11" i="36"/>
  <c r="F59" i="35"/>
  <c r="F53" i="35"/>
  <c r="F46" i="35"/>
  <c r="F38" i="35"/>
  <c r="F36" i="35"/>
  <c r="F29" i="35"/>
  <c r="F24" i="35"/>
  <c r="F22" i="35"/>
  <c r="F20" i="35"/>
  <c r="F14" i="35"/>
  <c r="F12" i="35"/>
  <c r="F10" i="35"/>
  <c r="I133" i="42" l="1"/>
  <c r="J365" i="41"/>
  <c r="F131" i="37"/>
  <c r="I366" i="42"/>
  <c r="I774" i="42"/>
  <c r="I896" i="42"/>
  <c r="I996" i="42"/>
  <c r="I1103" i="42"/>
  <c r="I100" i="42"/>
  <c r="I349" i="42"/>
  <c r="I529" i="42"/>
  <c r="J149" i="41"/>
  <c r="J527" i="41"/>
  <c r="I118" i="42"/>
  <c r="I490" i="42"/>
  <c r="I625" i="42"/>
  <c r="I1191" i="42"/>
  <c r="I727" i="42"/>
  <c r="I867" i="42"/>
  <c r="I1046" i="42"/>
  <c r="E16" i="43"/>
  <c r="J298" i="41"/>
  <c r="J366" i="41" s="1"/>
  <c r="J577" i="41"/>
  <c r="F73" i="35"/>
  <c r="F44" i="36"/>
  <c r="F82" i="34"/>
  <c r="F75" i="34"/>
  <c r="F68" i="34"/>
  <c r="F62" i="34"/>
  <c r="F50" i="34"/>
  <c r="F48" i="34"/>
  <c r="F46" i="34"/>
  <c r="F44" i="34"/>
  <c r="F34" i="34"/>
  <c r="F32" i="34"/>
  <c r="F30" i="34"/>
  <c r="F28" i="34"/>
  <c r="F22" i="34"/>
  <c r="F20" i="34"/>
  <c r="F18" i="34"/>
  <c r="F16" i="34"/>
  <c r="F14" i="34"/>
  <c r="F12" i="34"/>
  <c r="F73" i="32"/>
  <c r="F71" i="32"/>
  <c r="F64" i="32"/>
  <c r="F58" i="32"/>
  <c r="F53" i="32"/>
  <c r="F44" i="32"/>
  <c r="F42" i="32"/>
  <c r="F40" i="32"/>
  <c r="F32" i="32"/>
  <c r="F30" i="32"/>
  <c r="F28" i="32"/>
  <c r="F20" i="32"/>
  <c r="F18" i="32"/>
  <c r="F16" i="32"/>
  <c r="F78" i="31"/>
  <c r="F74" i="31"/>
  <c r="F67" i="31"/>
  <c r="F40" i="31"/>
  <c r="F38" i="31"/>
  <c r="F29" i="31"/>
  <c r="F27" i="31"/>
  <c r="F23" i="31"/>
  <c r="F21" i="31"/>
  <c r="F19" i="31"/>
  <c r="F17" i="31"/>
  <c r="B23" i="38"/>
  <c r="B21" i="38"/>
  <c r="B19" i="38"/>
  <c r="B17" i="38"/>
  <c r="B15" i="38"/>
  <c r="B12" i="38"/>
  <c r="F33" i="33"/>
  <c r="F20" i="33"/>
  <c r="F306" i="29"/>
  <c r="F298" i="29"/>
  <c r="F293" i="29"/>
  <c r="F284" i="29"/>
  <c r="F275" i="29"/>
  <c r="F266" i="29"/>
  <c r="F257" i="29"/>
  <c r="F249" i="29"/>
  <c r="F241" i="29"/>
  <c r="F232" i="29"/>
  <c r="F224" i="29"/>
  <c r="F216" i="29"/>
  <c r="F208" i="29"/>
  <c r="F200" i="29"/>
  <c r="F192" i="29"/>
  <c r="F184" i="29"/>
  <c r="F176" i="29"/>
  <c r="F168" i="29"/>
  <c r="F160" i="29"/>
  <c r="F152" i="29"/>
  <c r="F144" i="29"/>
  <c r="F138" i="29"/>
  <c r="F130" i="29"/>
  <c r="F121" i="29"/>
  <c r="F113" i="29"/>
  <c r="F102" i="29"/>
  <c r="F94" i="29"/>
  <c r="F86" i="29"/>
  <c r="F79" i="29"/>
  <c r="F71" i="29"/>
  <c r="F63" i="29"/>
  <c r="F55" i="29"/>
  <c r="F49" i="29"/>
  <c r="F41" i="29"/>
  <c r="F35" i="29"/>
  <c r="F27" i="29"/>
  <c r="E147" i="45"/>
  <c r="E146" i="45"/>
  <c r="E145" i="45"/>
  <c r="E144" i="45"/>
  <c r="E143" i="45"/>
  <c r="E142" i="45"/>
  <c r="E141" i="45"/>
  <c r="E140" i="45"/>
  <c r="E139" i="45"/>
  <c r="E138" i="45"/>
  <c r="E137" i="45"/>
  <c r="E136" i="45"/>
  <c r="E135" i="45"/>
  <c r="E134" i="45"/>
  <c r="E133" i="45"/>
  <c r="E132" i="45"/>
  <c r="E131" i="45"/>
  <c r="E130" i="45"/>
  <c r="E129" i="45"/>
  <c r="E128" i="45"/>
  <c r="E127" i="45"/>
  <c r="E126" i="45"/>
  <c r="F126" i="45" s="1"/>
  <c r="E125" i="45"/>
  <c r="E124" i="45"/>
  <c r="E123" i="45"/>
  <c r="E122" i="45"/>
  <c r="E121" i="45"/>
  <c r="E120" i="45"/>
  <c r="E119" i="45"/>
  <c r="E118" i="45"/>
  <c r="E117" i="45"/>
  <c r="E116" i="45"/>
  <c r="E115" i="45"/>
  <c r="E114" i="45"/>
  <c r="E113" i="45"/>
  <c r="E112" i="45"/>
  <c r="E111" i="45"/>
  <c r="E110" i="45"/>
  <c r="E109" i="45"/>
  <c r="E108" i="45"/>
  <c r="E107" i="45"/>
  <c r="E106" i="45"/>
  <c r="E105" i="45"/>
  <c r="E104" i="45"/>
  <c r="E103" i="45"/>
  <c r="E102" i="45"/>
  <c r="E101" i="45"/>
  <c r="E100" i="45"/>
  <c r="E99" i="45"/>
  <c r="E98" i="45"/>
  <c r="F98" i="45" s="1"/>
  <c r="E97" i="45"/>
  <c r="E96" i="45"/>
  <c r="E95" i="45"/>
  <c r="E94" i="45"/>
  <c r="E93" i="45"/>
  <c r="E92" i="45"/>
  <c r="E91" i="45"/>
  <c r="E90" i="45"/>
  <c r="E89" i="45"/>
  <c r="E88" i="45"/>
  <c r="E87" i="45"/>
  <c r="E86" i="45"/>
  <c r="E85" i="45"/>
  <c r="E84" i="45"/>
  <c r="F84" i="45" s="1"/>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F58" i="45" s="1"/>
  <c r="E57" i="45"/>
  <c r="E56" i="45"/>
  <c r="E55" i="45"/>
  <c r="E54" i="45"/>
  <c r="E53" i="45"/>
  <c r="E52" i="45"/>
  <c r="E51" i="45"/>
  <c r="E50" i="45"/>
  <c r="E49" i="45"/>
  <c r="E48" i="45"/>
  <c r="E47" i="45"/>
  <c r="E46" i="45"/>
  <c r="E45" i="45"/>
  <c r="E44" i="45"/>
  <c r="F44" i="45" s="1"/>
  <c r="F25" i="26"/>
  <c r="F18" i="26"/>
  <c r="F47" i="23"/>
  <c r="F42" i="23"/>
  <c r="F39" i="20"/>
  <c r="F26" i="20"/>
  <c r="F24" i="20"/>
  <c r="F22" i="20"/>
  <c r="F61" i="19"/>
  <c r="F52" i="19"/>
  <c r="F43" i="19"/>
  <c r="F33" i="19"/>
  <c r="C19" i="38" l="1"/>
  <c r="F109" i="45"/>
  <c r="C21" i="38"/>
  <c r="E67" i="19"/>
  <c r="F311" i="29"/>
  <c r="E44" i="20"/>
  <c r="F87" i="32"/>
  <c r="C15" i="38" s="1"/>
  <c r="F115" i="34"/>
  <c r="C17" i="38" s="1"/>
  <c r="F71" i="45"/>
  <c r="F111" i="31"/>
  <c r="E49" i="23"/>
  <c r="C12" i="38"/>
  <c r="F136" i="45"/>
  <c r="F31" i="26"/>
  <c r="F37" i="33"/>
  <c r="D228" i="4" l="1"/>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F348" i="1"/>
  <c r="F346" i="1"/>
  <c r="F344" i="1"/>
  <c r="F342" i="1"/>
  <c r="F340"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F293" i="1" s="1"/>
  <c r="E292" i="1"/>
  <c r="E291" i="1"/>
  <c r="E290" i="1"/>
  <c r="E289" i="1"/>
  <c r="E288" i="1"/>
  <c r="E287" i="1"/>
  <c r="E286" i="1"/>
  <c r="E285" i="1"/>
  <c r="E284" i="1"/>
  <c r="E283" i="1"/>
  <c r="E282" i="1"/>
  <c r="E281" i="1"/>
  <c r="E280" i="1"/>
  <c r="E279" i="1"/>
  <c r="E278" i="1"/>
  <c r="E277" i="1"/>
  <c r="E276" i="1"/>
  <c r="E275" i="1"/>
  <c r="F275" i="1" s="1"/>
  <c r="E274" i="1"/>
  <c r="E273" i="1"/>
  <c r="E272" i="1"/>
  <c r="E271" i="1"/>
  <c r="E270" i="1"/>
  <c r="E269" i="1"/>
  <c r="E268" i="1"/>
  <c r="E267" i="1"/>
  <c r="E266" i="1"/>
  <c r="E265" i="1"/>
  <c r="E264" i="1"/>
  <c r="E263" i="1"/>
  <c r="E262" i="1"/>
  <c r="E261" i="1"/>
  <c r="E260" i="1"/>
  <c r="F260" i="1" s="1"/>
  <c r="E259" i="1"/>
  <c r="E258" i="1"/>
  <c r="E257" i="1"/>
  <c r="E256" i="1"/>
  <c r="E255" i="1"/>
  <c r="E254" i="1"/>
  <c r="E253" i="1"/>
  <c r="E252" i="1"/>
  <c r="E251" i="1"/>
  <c r="F251" i="1" s="1"/>
  <c r="E250" i="1"/>
  <c r="E249" i="1"/>
  <c r="F249" i="1" s="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F167" i="1" s="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F49" i="1" s="1"/>
  <c r="E48" i="1"/>
  <c r="E47" i="1"/>
  <c r="E46" i="1"/>
  <c r="E45" i="1"/>
  <c r="C23" i="38"/>
  <c r="C28" i="38" s="1"/>
  <c r="F45" i="1" l="1"/>
  <c r="F84" i="1"/>
  <c r="F264" i="1"/>
  <c r="F126" i="21"/>
  <c r="F130" i="21"/>
  <c r="F134" i="21"/>
  <c r="F138" i="21"/>
  <c r="F142" i="21"/>
  <c r="F146" i="21"/>
  <c r="F150" i="21"/>
  <c r="F54" i="1"/>
  <c r="F58" i="1"/>
  <c r="F66" i="1"/>
  <c r="F262" i="1"/>
  <c r="F124" i="21"/>
  <c r="F128" i="21"/>
  <c r="F132" i="21"/>
  <c r="F136" i="21"/>
  <c r="F140" i="21"/>
  <c r="F144" i="21"/>
  <c r="F148" i="21"/>
  <c r="F152" i="21"/>
  <c r="F243" i="1"/>
  <c r="F247" i="1"/>
  <c r="F33" i="21"/>
  <c r="F37" i="21"/>
  <c r="F41" i="21"/>
  <c r="F45" i="21"/>
  <c r="F49" i="21"/>
  <c r="F53" i="21"/>
  <c r="F57" i="21"/>
  <c r="F181" i="1"/>
  <c r="F31" i="21"/>
  <c r="F35" i="21"/>
  <c r="F39" i="21"/>
  <c r="F43" i="21"/>
  <c r="F47" i="21"/>
  <c r="F51" i="21"/>
  <c r="F55" i="21"/>
  <c r="F59" i="21"/>
  <c r="F63" i="21"/>
  <c r="F67" i="21"/>
  <c r="F71" i="21"/>
  <c r="F75" i="21"/>
  <c r="F79" i="21"/>
  <c r="F83" i="21"/>
  <c r="F87" i="21"/>
  <c r="F185" i="1"/>
  <c r="F189" i="1"/>
  <c r="F193" i="1"/>
  <c r="F217" i="1"/>
  <c r="F245" i="1"/>
  <c r="F61" i="21"/>
  <c r="F65" i="21"/>
  <c r="F69" i="21"/>
  <c r="F73" i="21"/>
  <c r="F77" i="21"/>
  <c r="F81" i="21"/>
  <c r="F85" i="21"/>
  <c r="F89" i="21"/>
  <c r="F93" i="21"/>
  <c r="F97" i="21"/>
  <c r="F101" i="21"/>
  <c r="F105" i="21"/>
  <c r="F109" i="21"/>
  <c r="F113" i="21"/>
  <c r="F117" i="21"/>
  <c r="F121" i="21"/>
  <c r="F142" i="1"/>
  <c r="F150" i="1"/>
  <c r="F277" i="1"/>
  <c r="F289" i="1"/>
  <c r="F296" i="1"/>
  <c r="F300" i="1"/>
  <c r="F91" i="21"/>
  <c r="F95" i="21"/>
  <c r="F99" i="21"/>
  <c r="F103" i="21"/>
  <c r="F107" i="21"/>
  <c r="F111" i="21"/>
  <c r="F115" i="21"/>
  <c r="F119" i="21"/>
  <c r="F287" i="1"/>
  <c r="F291" i="1"/>
  <c r="F294" i="1"/>
  <c r="F298" i="1"/>
  <c r="F330" i="1"/>
  <c r="F338" i="1"/>
  <c r="F93" i="1"/>
  <c r="F101" i="1"/>
  <c r="F109" i="1"/>
  <c r="F117" i="1"/>
  <c r="F125" i="1"/>
  <c r="F133" i="1"/>
  <c r="F157" i="1"/>
  <c r="F172" i="1"/>
  <c r="F228" i="1"/>
  <c r="F258" i="1"/>
  <c r="F273" i="1"/>
  <c r="F288" i="1"/>
  <c r="F292" i="1"/>
  <c r="F295" i="1"/>
  <c r="F299" i="1"/>
  <c r="F307" i="1"/>
  <c r="F319" i="1"/>
  <c r="F32" i="21"/>
  <c r="F36" i="21"/>
  <c r="F40" i="21"/>
  <c r="F44" i="21"/>
  <c r="F48" i="21"/>
  <c r="F52" i="21"/>
  <c r="F56" i="21"/>
  <c r="F60" i="21"/>
  <c r="F64" i="21"/>
  <c r="F68" i="21"/>
  <c r="F76" i="21"/>
  <c r="F80" i="21"/>
  <c r="F84" i="21"/>
  <c r="F88" i="21"/>
  <c r="F92" i="21"/>
  <c r="F96" i="21"/>
  <c r="F100" i="21"/>
  <c r="F104" i="21"/>
  <c r="F108" i="21"/>
  <c r="F112" i="21"/>
  <c r="F116" i="21"/>
  <c r="F120" i="21"/>
  <c r="F123" i="21"/>
  <c r="F127" i="21"/>
  <c r="F131" i="21"/>
  <c r="F135" i="21"/>
  <c r="F139" i="21"/>
  <c r="F143" i="21"/>
  <c r="F147" i="21"/>
  <c r="F151" i="21"/>
  <c r="E226" i="4"/>
  <c r="F75" i="1"/>
  <c r="F163" i="1"/>
  <c r="F198" i="1"/>
  <c r="F210" i="1"/>
  <c r="F234" i="1"/>
  <c r="F238" i="1"/>
  <c r="F271" i="1"/>
  <c r="F286" i="1"/>
  <c r="F290" i="1"/>
  <c r="F297" i="1"/>
  <c r="F309" i="1"/>
  <c r="F313" i="1"/>
  <c r="F325" i="1"/>
  <c r="F30" i="21"/>
  <c r="F34" i="21"/>
  <c r="F38" i="21"/>
  <c r="F42" i="21"/>
  <c r="F46" i="21"/>
  <c r="F50" i="21"/>
  <c r="F54" i="21"/>
  <c r="F58" i="21"/>
  <c r="F62" i="21"/>
  <c r="F66" i="21"/>
  <c r="F70" i="21"/>
  <c r="F74" i="21"/>
  <c r="F78" i="21"/>
  <c r="F82" i="21"/>
  <c r="F86" i="21"/>
  <c r="F90" i="21"/>
  <c r="F94" i="21"/>
  <c r="F98" i="21"/>
  <c r="F102" i="21"/>
  <c r="F106" i="21"/>
  <c r="F110" i="21"/>
  <c r="F114" i="21"/>
  <c r="F118" i="21"/>
  <c r="I122" i="21"/>
  <c r="F122" i="21" s="1"/>
  <c r="F125" i="21"/>
  <c r="F129" i="21"/>
  <c r="F133" i="21"/>
  <c r="F137" i="21"/>
  <c r="F141" i="21"/>
  <c r="F145" i="21"/>
  <c r="F149" i="21"/>
  <c r="F153" i="21"/>
  <c r="E351" i="1" l="1"/>
  <c r="I157" i="21"/>
  <c r="E157" i="21"/>
  <c r="F147" i="45"/>
  <c r="F151" i="45" s="1"/>
  <c r="I4" i="42"/>
  <c r="I6" i="42" s="1"/>
  <c r="I10" i="42"/>
  <c r="I11" i="42"/>
  <c r="I12" i="42"/>
  <c r="I13" i="42"/>
  <c r="I14" i="42"/>
  <c r="I15" i="42"/>
  <c r="I16" i="42"/>
  <c r="I17" i="42"/>
  <c r="I18" i="42"/>
  <c r="I19" i="42"/>
  <c r="I24" i="42"/>
  <c r="I25" i="42"/>
  <c r="I26" i="42"/>
  <c r="I31" i="42"/>
  <c r="I33" i="42" s="1"/>
  <c r="I36" i="42"/>
  <c r="I38" i="42" s="1"/>
  <c r="J4" i="41"/>
  <c r="J6" i="41"/>
  <c r="J8" i="41"/>
  <c r="J10" i="41"/>
  <c r="J13" i="41" l="1"/>
  <c r="I28" i="42"/>
  <c r="I21" i="42"/>
  <c r="I40" i="42" l="1"/>
</calcChain>
</file>

<file path=xl/sharedStrings.xml><?xml version="1.0" encoding="utf-8"?>
<sst xmlns="http://schemas.openxmlformats.org/spreadsheetml/2006/main" count="3690" uniqueCount="2018">
  <si>
    <t>Razne tesarske podkonstrukcije, poletvanja i sl., izvode se prema nacrtima i opisu jelovom ili smrekovom građom koja mora biti zaštićena odgovarajućim sredstvom za zaštitu drva, te u svemu mora zadovoljavati važeće propise.</t>
  </si>
  <si>
    <t>Dobava materijala i postava gredica.</t>
  </si>
  <si>
    <t>Gredice od jelove ili smrekove građe postavljaju se okomito na strehu.</t>
  </si>
  <si>
    <t>instal. cijevi CS 50</t>
  </si>
  <si>
    <t>instal. cijevi CS 60</t>
  </si>
  <si>
    <t>11.3.Rezanje i ovod postojećeg tel. kabela TK 10 4x15x0,6 mm u tel. zdenac</t>
  </si>
  <si>
    <t xml:space="preserve"> i završnim, toplinski obrađenim lakom. Razdjelnik treba biti izrađen u dvije sekcije odjeljene odgovarajućim pregradama i posebnim vratima i bravama. Sekcije trebaju biti vidno označene radi</t>
  </si>
  <si>
    <t>razlikovanja. U razdjelnik će se ugraditi slijedeća oprema kao proizvodnje «Schneider»:</t>
  </si>
  <si>
    <t>- 5 kom sklopka C60H 10C/1</t>
  </si>
  <si>
    <t>- 6 kom sklopka C60H 10C/1</t>
  </si>
  <si>
    <t xml:space="preserve">- 5 kom sklopka C60H 16C/1 </t>
  </si>
  <si>
    <t>Cijevi međusobno spajati originalnim kolčacima s gumenim brtvama.</t>
  </si>
  <si>
    <t>Nakon ispitivanja postavljenih cijevi tjeme i bokovi se zaštićuju kamenim granulatom tip "0".</t>
  </si>
  <si>
    <t>Odabrane cijevi kao tip "SN 8" "Pipelife" prema ONORM 5184, s podebljanom debljinom stijenke, ili od drugog proizvođača ali istih karakteristika kao odabrane.</t>
  </si>
  <si>
    <t>U krilo se ugrađuju odzračne rešetke  400x200 mm.</t>
  </si>
  <si>
    <t>Osnovna konstrukcija je od čeličnih cijevi sa protupožarnom  izolacijskom oblogom i završnom oblogom od tipskih čeličnih  profila 104x80 mm.</t>
  </si>
  <si>
    <t>1.12.Proboj zidova građevine ispod razine podova radi prolaza cijevi. Zidovi su debljine 35 cm i trba načiniti otvor sradnje mjere 30x25 cm</t>
  </si>
  <si>
    <t>6. INSTALACIJA EMP KOTLOVNICE</t>
  </si>
  <si>
    <t>7. PREKIDAČI I UTIČNICE</t>
  </si>
  <si>
    <t>8. SVJETILJKE</t>
  </si>
  <si>
    <t>9. DIESEL ELEKTRIČKO POSTROJENJE</t>
  </si>
  <si>
    <t>7.17.Isto kao st. 7.15. samo utičnica zidna za 24 V kao GEWISS 62538 u zaštiti IP 44 sa pripadajućim utikačem</t>
  </si>
  <si>
    <t xml:space="preserve"> parket ljepljen za podlogu, komplet s kutnim letvama</t>
  </si>
  <si>
    <t xml:space="preserve"> sastav slojeva:</t>
  </si>
  <si>
    <t>Pri pokrivanje krova ostalog dijela krova svaki treći crijep čavlati za letve pocinčanim čeličnim čavlima.</t>
  </si>
  <si>
    <t>10. VANJSKA RASVJETA</t>
  </si>
  <si>
    <t>C. INSTALACIJE SLABE STRUJE</t>
  </si>
  <si>
    <t>11. RADOVI ZA PRIKLJ. NA TEL. MREŽU</t>
  </si>
  <si>
    <t>12. STRUKTURNO KABLIRANJE</t>
  </si>
  <si>
    <t>13. RTV ANTENSKA INSTALACIJA</t>
  </si>
  <si>
    <t>D. ZAŠTITA OD PRENAPONA</t>
  </si>
  <si>
    <t>14. GROMOBRANSKA INSTALACIJA</t>
  </si>
  <si>
    <t xml:space="preserve">E. GRAĐEVINSKI RADOVI </t>
  </si>
  <si>
    <t xml:space="preserve">     UZ ELEKTROINSTALACIJE                       </t>
  </si>
  <si>
    <t xml:space="preserve">       III ) SVEUKUPNO:</t>
  </si>
  <si>
    <t>A. RADOVI U NADLEŽNOSTI ELEKTRODISTRIBUCIJE</t>
  </si>
  <si>
    <t>Letvanje za pokrov MEDITERAN crijepom.</t>
  </si>
  <si>
    <t>Na srehi ispod crijepa za letvu pričvrstiti tipski odzračni element s češljem koji zatvara šupljinu vala crijepa, te istovremeno omogućava provjetravanje.</t>
  </si>
  <si>
    <t>Stavka uključuje:</t>
  </si>
  <si>
    <t>- ugradba tipske odzračne trake koja omogućuje provjetravanje na sljemenu ili grebenu</t>
  </si>
  <si>
    <t>Izrada oplate podrazumjeva i izradu oplate za otvore, prodore i šliceve u betonskim i AB elementima.</t>
  </si>
  <si>
    <t>Vanjske prozorske klupčice od kamena, presjeka 25 x 4 cm, postavljene u cementnom mortu.</t>
  </si>
  <si>
    <t>Stavka uključuje izradu posteljice prije polaganja cijevi u visini 10 cm, te zasipanje postavljenih cijevi u visini 20 cm iznad tjemena cijevi.</t>
  </si>
  <si>
    <t>Obračun po m3.</t>
  </si>
  <si>
    <t>Stavka obuhvaća pažljivu demontažu unutarnjih i vanjskih vrata komplet s dovratnicima.</t>
  </si>
  <si>
    <t>a) jednokrilna unutarnja  vrata, zidarski otvor veličine 105/210 cm</t>
  </si>
  <si>
    <t>b) dvokrilna vanjska  vrata, zidarski otvor  veličine 160/210 cm</t>
  </si>
  <si>
    <t>c) jednokrilna vanjska vrata, zidarski otvor veličine 75/210 cm</t>
  </si>
  <si>
    <t>Letve se postavljaju paralelno sa strehom, te se čavlaju pocinčanim čeličnim čavlima za drvenu podkonstrukciju ispod.</t>
  </si>
  <si>
    <t>A.13. Ispitivanje izolacijskog otpora položenog kabela te prijelaznog otpora uzemljivača, izrada protokola i predaja investitoru</t>
  </si>
  <si>
    <t>kpl</t>
  </si>
  <si>
    <t xml:space="preserve">Sve komplet sa razvodnim kutijama i spajanjem; obračunava se po rasvjetnom mjestu. </t>
  </si>
  <si>
    <t>5.2. Isto kao st. 5.1. samo za priključak ventilatora u sanit. čvorovima</t>
  </si>
  <si>
    <t xml:space="preserve">5.3. Isto kao stavka 5.1. samo za instalaciju za daljinski isklop. </t>
  </si>
  <si>
    <t>Ukupno se polaže po isklopniku:</t>
  </si>
  <si>
    <t xml:space="preserve"> -  10 m PP00-Y 3 x2,5 mm2</t>
  </si>
  <si>
    <t>-  18 m PP-Y 3x1,5 mm2</t>
  </si>
  <si>
    <t>-  2,5 m CS 20</t>
  </si>
  <si>
    <t xml:space="preserve">5.4. Isto kao stavka 5.1. samo za instalaciju u garaži, agregatnici i kotlovnici. Instalacija se polaže nadžbukno na odstojne obujmice. </t>
  </si>
  <si>
    <t>-  5,3 m PP-Y 3x1,5 mm2</t>
  </si>
  <si>
    <t>-  0,5 m CS 20</t>
  </si>
  <si>
    <t>12.14. Dobava materijala te izrada instalacije za priključak pozivnog zvona. Instalacija se izvodi vodom PP-Y 3x1,5 mm2 kroz inst. cijevi i po kabelskim stazama komplet sa spajanjem i potrebnim razvodnim kutijama. Ukupno se polaže:</t>
  </si>
  <si>
    <t xml:space="preserve">- PP-Y 3x1,5 mm2   </t>
  </si>
  <si>
    <t>m 27</t>
  </si>
  <si>
    <t>- CS20</t>
  </si>
  <si>
    <t>Cijevi vođene u podu zaštititi bitumeniziranom "dekorodal" trakom, a cijevi vođene u zidu filcom i PVC ovojem.</t>
  </si>
  <si>
    <t>Zaštitni materijal se omata oko cijevi.</t>
  </si>
  <si>
    <t>7.19. Isto kao st. 7.18. samo tipkalo u zaštiti IP 67</t>
  </si>
  <si>
    <t>7.20.Dobava i isporuka investitoru jednofaznog UPS uređaja sa slijedećim svojstvima:</t>
  </si>
  <si>
    <t>- snaga 600 VA</t>
  </si>
  <si>
    <t xml:space="preserve">- ON – LINE tehnologija  </t>
  </si>
  <si>
    <t>- Dvostruka konverzija</t>
  </si>
  <si>
    <t>- Sinusni oblik napona</t>
  </si>
  <si>
    <t>- Autonomija cca 6 min</t>
  </si>
  <si>
    <t>- Automatska premosnica bez prekida za slučaj    kvara</t>
  </si>
  <si>
    <t>- Ulazni napon cca 120 – 276 V</t>
  </si>
  <si>
    <t>- Frekvencija 50 Hz – samodetekcija</t>
  </si>
  <si>
    <t>- Harmonička izobličenja: za linearna &lt;4% i za     nelinearna opterećenja &lt;6%</t>
  </si>
  <si>
    <t>- Preopterećenje trajno 10%</t>
  </si>
  <si>
    <t>- Bučnost &lt; 40dB</t>
  </si>
  <si>
    <t>- Automatski test baterija</t>
  </si>
  <si>
    <t>R) PVC STOLARIJA</t>
  </si>
  <si>
    <t>UKUPNO - R):</t>
  </si>
  <si>
    <t>Dobava i ugradba tuš kade.</t>
  </si>
  <si>
    <t>Tuš kada akrilna, bijele boje.</t>
  </si>
  <si>
    <t>- silikonski kit za brtvljenje spoja kade i zidne keramike</t>
  </si>
  <si>
    <t xml:space="preserve">5.5. Dobava materijala te izrada  instalacije utičnica i EGV vodom PP-Y 3x2,5 mm2. Vod se polaže na kabelsku trasu, u instal. cijevi kroz betonske zidove, podžbukno u prethodno izrađene žljebove u zidovima te kroz KNAUF pregradne zidove. Stavkom se obuhvaća i izrada odgovarajućih žljebova u pregradnim zidovima. </t>
  </si>
  <si>
    <t>Ukupno se polaže po priključnom mjestu:</t>
  </si>
  <si>
    <t>-  7,8 m PP-Y 3x2,5 mm2</t>
  </si>
  <si>
    <t>-  5,4 m CS 20</t>
  </si>
  <si>
    <t>Sve komplet sa razvodnim kutijama i spajanjem; obračunava se po priključnom mjestu.</t>
  </si>
  <si>
    <t>5.6. Isto kao stavka 5.5. samo za instalaciju u garaži, agregatnici i kotlovnici koja se izvodi nadžbukno na odstojnim obujmicama.</t>
  </si>
  <si>
    <t>-  6,5 m  PP-Y 3x2,5 mm2</t>
  </si>
  <si>
    <t>proizvod Klimaoprema, slijedećih dimenzija:</t>
  </si>
  <si>
    <t>297x197</t>
  </si>
  <si>
    <t>297x297</t>
  </si>
  <si>
    <t>497x297</t>
  </si>
  <si>
    <t>Vanjska fiksna žaluzina, tip AFŽ, skupa sa</t>
  </si>
  <si>
    <t>297x597</t>
  </si>
  <si>
    <t>497x597</t>
  </si>
  <si>
    <t>Protusmrzavajuća žaluzina, tip RŽ12, ,</t>
  </si>
  <si>
    <t>215x300</t>
  </si>
  <si>
    <t>Odsisni zračni ventil, proizvod Klimaoprema</t>
  </si>
  <si>
    <t xml:space="preserve">PV 100 </t>
  </si>
  <si>
    <t xml:space="preserve">10.5.Dobava, ugradnja i spajanje rasvjetnog ormarića u rasvjetni stup kao TEP RM -1 </t>
  </si>
  <si>
    <t>10.6.Dobava materijala te izrada ožićenja rasvjetnih stupova vodom PP-Y 3x2.5 mm2</t>
  </si>
  <si>
    <t>10.7.Dobava materijala te spajanje rasvjetnog stupa na uzemljivač Fe-Zn trakom 25x4mm prosječne duljine 2 m komplet sa križnom spojnicom koju nakon vijčanog stezanja zaliti bitumenom</t>
  </si>
  <si>
    <t>22.</t>
  </si>
  <si>
    <t>23.</t>
  </si>
  <si>
    <t>Visina konstrukcije iznosi 2,90 m.</t>
  </si>
  <si>
    <t>U svemu prema statičkom proračunu.</t>
  </si>
  <si>
    <t>1.10.Razbijanje betonske podloge nakon skidanja estriha u širini 40 cm te iskop jarka kroz građevinu, širine 40 i dubine 30 cm te ponovno nasipanje jarka, nakon postave cijevi, uz potrebno nabijanje podloge te ponovna postava bet. podloge za estrih. Višak materijala se odvozi na deponij.</t>
  </si>
  <si>
    <t>Strojno pripremljen beton razastire se do polovine projektirane visine sloja, zatim se postavlja armatura nastavlja sa razastiranjem betona do pune projektirane visine.</t>
  </si>
  <si>
    <t>Dobava materijala, montaža i demontaža cijevne skela od čeličnih cijevi za radove na pročeljima objekta.</t>
  </si>
  <si>
    <t>Zaštitna ograda visine 100 cm u odnosu na pod skele.</t>
  </si>
  <si>
    <t>Obračun po m2.</t>
  </si>
  <si>
    <t>Podnice od daske d=5 cm.</t>
  </si>
  <si>
    <t>Skela se montira do visine 100 cm iznad krovnog vijenca.</t>
  </si>
  <si>
    <t>Montirana skela mora biti u skladu s pravilima zaštite na radu.</t>
  </si>
  <si>
    <t>Postava kamenih klupčica</t>
  </si>
  <si>
    <t>Obračun po m1</t>
  </si>
  <si>
    <t>Sve čelične profile pjeskariti do SIS  2,2.</t>
  </si>
  <si>
    <r>
      <t xml:space="preserve">Konstrukcija se oslanja na 6 stupova promjera </t>
    </r>
    <r>
      <rPr>
        <sz val="10"/>
        <rFont val="Arial"/>
        <family val="2"/>
        <charset val="238"/>
      </rPr>
      <t>Ø</t>
    </r>
    <r>
      <rPr>
        <sz val="10"/>
        <rFont val="Arial"/>
        <family val="2"/>
        <charset val="238"/>
      </rPr>
      <t xml:space="preserve"> 200/8 sidrenih u postojeću betonsku ploču. Na drugom kraju oslanja se na AB gredu novog dijela stacionara.</t>
    </r>
  </si>
  <si>
    <t>7.18. Dobava, ugradnja i spajanje tipkala za daljinski isklop u nuždi</t>
  </si>
  <si>
    <t>Oluci od pocinčanog čeličnog lima debljine 0,6 mm.</t>
  </si>
  <si>
    <t>Demontirati komplet s kukama ili obujmicama za pričvršćenje.</t>
  </si>
  <si>
    <t>Obračun po m3 demontirane konstrukcije.</t>
  </si>
  <si>
    <t>Predzadnji red (prije sljemena) ugraditi odzračni crijep (svaki treći crijep u redu).</t>
  </si>
  <si>
    <t>dim. 80/80 cm</t>
  </si>
  <si>
    <t>B. ELEKTROENERGETSKE INSTALACIJE</t>
  </si>
  <si>
    <t>1. DEMONTAŽA POSTOJEĆE OPREME</t>
  </si>
  <si>
    <t xml:space="preserve">Na mjestu ugradbe betona, u skladu sa programom kontrole betona uzimaju se uzorci betona za kontrolu kojom se provjerava da li ugrađeni betoni zadovoljavaju uvjete određene projektnom dokumentacijom. </t>
  </si>
  <si>
    <t>Uzorci se pripremaju i čuvaju prema HRN U.M1.005.</t>
  </si>
  <si>
    <t>- 1 kom str.dif.sklopka kao RCCB 25 4P 300 mA</t>
  </si>
  <si>
    <t>- 5 kom sklopka C60H 20C/3</t>
  </si>
  <si>
    <t>- 1 kom sklopka C60H 10C/3</t>
  </si>
  <si>
    <t>- 1 kom sklopka C60H 10C/1</t>
  </si>
  <si>
    <t>- 1 kom sklopka C60H   6B/1</t>
  </si>
  <si>
    <t>- 1 kom sklopka C60H   4B/1</t>
  </si>
  <si>
    <t>Osni razmak između letvi cca 33 cm.</t>
  </si>
  <si>
    <t xml:space="preserve">7.16.Isto kao st. 7.15. samo utičnica trofazna zidna </t>
  </si>
  <si>
    <t>14.2.Isto kao st. 14.1. samo na ravnom dijelu krova obračunato i sa nosačima i bet. pogačicama:</t>
  </si>
  <si>
    <t>3.2. Dobava materijala te izrada i ugradnja limene maske za priključne kabele iz poda do razdjelnika GRO-MO.</t>
  </si>
  <si>
    <t>- 11 kom sklopnik 3P, 25A, 220V</t>
  </si>
  <si>
    <t>- 1 kom luksomat Z7-LMS</t>
  </si>
  <si>
    <t>Demontaža zaštitnih - protuprovalnih rešetki na prozorima od čelični šipki zavarenih u okviru od čeličnih profila.</t>
  </si>
  <si>
    <t>Stavka uključuje demontažu vanjskih vrata i prozora, komplet s dovratnicima ili doprozornicima, unutarnjom prozorskom klupčicom, okovom.</t>
  </si>
  <si>
    <t>Stavka obuhvaća i demontažu PVC rolete i rolo kutije za stavke u kojima je to naznačeno.</t>
  </si>
  <si>
    <t>d) drvena dijelom ostakljena stijena s jednokrilnim mimokretnim vratima, zidarski otvor veličine 220/260 cm</t>
  </si>
  <si>
    <t>- 80/50 cm</t>
  </si>
  <si>
    <t>- 300/50 cm</t>
  </si>
  <si>
    <t>- 220/50 cm</t>
  </si>
  <si>
    <t>- 220/165 cm, s PVC roletom i rolo kutijom</t>
  </si>
  <si>
    <t>- 140/50 cm</t>
  </si>
  <si>
    <t>- 150/165 cm, s PVC roletom i rolo kutijom</t>
  </si>
  <si>
    <t>- 300/70 cm</t>
  </si>
  <si>
    <t>- 355/140 cm</t>
  </si>
  <si>
    <t>- 220/140 cm</t>
  </si>
  <si>
    <t>- 220/140 cm, s PVC roletom i rolo kutijom</t>
  </si>
  <si>
    <t>- 80/110 cm</t>
  </si>
  <si>
    <t>- 80/80 cm</t>
  </si>
  <si>
    <t>- 140/140 cm, s PVC roletom i rolo kutijom</t>
  </si>
  <si>
    <t>- 280/80 cm</t>
  </si>
  <si>
    <t xml:space="preserve">14.1. Dobava materijala te izrada hvataljki na krovu objekta. Hvataljka je od čel. poc. trake 20x3mm postavljena na odgovarajuće krovne nosače . Hvataljku povezati sa spojnicama na oluke, limene opšave i antenske stupove te sidrene zatege. Sve komplet  sa nosačima (1 kom/m), križnim i posebnim spojnicama te ostalim standardnim materijalom,  obračunato po metru hvataljke </t>
  </si>
  <si>
    <t>Dobava i montaža PVC kanalizacijskih cijevi za uličnu kanalizaciju.</t>
  </si>
  <si>
    <t>SHEMA 2C</t>
  </si>
  <si>
    <t xml:space="preserve">Zidarski otvor 195/157 cm                                                                  </t>
  </si>
  <si>
    <t>U svemu kao sheme 2 i 2A.</t>
  </si>
  <si>
    <t>U svemu kao shema 2C.</t>
  </si>
  <si>
    <t>SHEMA 2C '</t>
  </si>
  <si>
    <t>SHEMA 3</t>
  </si>
  <si>
    <t>Dvokrilni prozor izrađen od PVC profila osatkljen izolirajućim staklom 4+12+4 mm.</t>
  </si>
  <si>
    <t>Jedno krilo je zaokretno  jedno otklopno zaokretno.</t>
  </si>
  <si>
    <t xml:space="preserve">Zidarski otvor 140/140 cm                                                                  </t>
  </si>
  <si>
    <t>26.</t>
  </si>
  <si>
    <t>SHEMA 19</t>
  </si>
  <si>
    <t>Jedno krilo je zaokretno, jedno otklopno-zaokretno, a jedno samo otklopno.</t>
  </si>
  <si>
    <t xml:space="preserve">Zidarski otvor 210/140 cm                                                                  </t>
  </si>
  <si>
    <t>27.</t>
  </si>
  <si>
    <t>SHEMA 20</t>
  </si>
  <si>
    <t xml:space="preserve">Peterokrilni  prozor  izrađen od PVC profila sa ostakljenjem izolirajućim staklom 4+12+4 mm. </t>
  </si>
  <si>
    <t>Dva krila su zaokretna, dva otklopno-zaokretna, a jedno fiksno.</t>
  </si>
  <si>
    <t>- vanjski vodovod</t>
  </si>
  <si>
    <t>- vanjsku fekalnu odvodnju</t>
  </si>
  <si>
    <t>Finalna površinska zaštita je bojanje sa dva sloja uljene boje u tonu prema izboru projektanta, te je uključena u stavke bravarskih radova</t>
  </si>
  <si>
    <t>a) bojler volumena 80 litara</t>
  </si>
  <si>
    <t>b) bojler volumena 50 litara</t>
  </si>
  <si>
    <t>c) bojler bolumena 10 litara</t>
  </si>
  <si>
    <t>Dobava i ugradba armature za sudoper.</t>
  </si>
  <si>
    <t>- kutne ventile i flexi crijeva za priključak na instalaciju.</t>
  </si>
  <si>
    <t>Dimovodni priključak Φ 200 mm izrađen iz kotlovskog lima</t>
  </si>
  <si>
    <t xml:space="preserve">debljine 4 mm, izoliran mineralnom vunom u oblozi od Al-lima </t>
  </si>
  <si>
    <t xml:space="preserve">debljine 80 mm, jednim koljenom od 90°, te sa pričvrsnim i </t>
  </si>
  <si>
    <t xml:space="preserve">brtvenim materijalom za prijelaz na dimnjak Φ 220 mm </t>
  </si>
  <si>
    <t xml:space="preserve">sa ugrađenom regulacijskom zaklopkom </t>
  </si>
  <si>
    <t>Krilo vrata izrađeno od čeličnog lima. U krilo se ugrađuju odzračne rešetke  400x500 mm.</t>
  </si>
  <si>
    <t>Okov je standardan sa cilindričnom bravom sa 3 ključa.</t>
  </si>
  <si>
    <t>Dim. građ. otvora 160/210 cm.</t>
  </si>
  <si>
    <t>Poz. 4</t>
  </si>
  <si>
    <t>Dim. građ. otvora 140/205 cm.</t>
  </si>
  <si>
    <t>Poz. 5</t>
  </si>
  <si>
    <t>Dim. građ. otvora 80/210 cm.</t>
  </si>
  <si>
    <t xml:space="preserve">Konstrukcija ograde je iz čeličnih pravokutnih profila30/20,međusobno varenih i usidrenih u armiranobetonsku konstrukciju stepenica i podesta. </t>
  </si>
  <si>
    <t>Rukohvat je iz čelične šuplje cijevi Ø 50 mm izveden kontinuirano i povezan sa osnovnom konstrukcijom čeličnim šipkama Ø 16 mm,  učvrščen varenjem.</t>
  </si>
  <si>
    <t>Ispuna je od polikarbonatnih ploča debljine 10 mm u okviru od čeličnih pravokutnih profila.</t>
  </si>
  <si>
    <t>Svi čelični elementi trebaju se antikorozivno zaštiti s dva premaza i lakirati sa dva sloja laka u tonu po izboru projektanta.</t>
  </si>
  <si>
    <t>Stavka obuhvaća sav materijal i sve radove potrebne za izradu i montažu do potpune funkcionalnosti.</t>
  </si>
  <si>
    <t>Visina ograde od gotovog poda 100 cm.</t>
  </si>
  <si>
    <t>Obračun po m1 ograde</t>
  </si>
  <si>
    <t>Poz. 7</t>
  </si>
  <si>
    <t>Stavka uključuje dobavu i postavu profila, a sva podupiranja, rušenja i aktiviranje profila koji se izvode pri montaži profila obračunati su u zidarskim radovima.</t>
  </si>
  <si>
    <t>A.8.Dobava, doprema i zasipanje ispod i iznad kabela sitne zemlje - ilovače u dva sloja od po 10 cm.</t>
  </si>
  <si>
    <t>3.10.Dobava svog potrebnog materijala te izrada i montaža nadgradnog razdjelnika RPG. Razdjelnik će se izraditi od čeličnog dva puta dekapiranog lima, kojega obojati odgovarajućim antikorozivnim bojama i završnim, toplinski obrađenim lakom u zaštiti IP 44. Vrata opremiti patent zatvaračem. U razdjelnik će se ugraditi slijedeća oprema kao proizvodnje «Schneider» i «Moeller»:</t>
  </si>
  <si>
    <t>- 4 kom sklopka C60H 16C/1</t>
  </si>
  <si>
    <t>- 1 kom motorna sklopka 2TE-MS7-0,63/2p</t>
  </si>
  <si>
    <t>- 1 kom transform. 220/24 V, 100 VA</t>
  </si>
  <si>
    <t>Radovi rušenja obuhvaćaju:</t>
  </si>
  <si>
    <t>- skidanje pokrova, poletvanja za pokrov i nosive drvene konstrukcije kosog krova</t>
  </si>
  <si>
    <t xml:space="preserve">- skidanje svih slojeva poda na tlu do betonske podloge ispod hidroizolacije </t>
  </si>
  <si>
    <t>- skidanje slojeva poda na svim međukatnim konstrukcija do AB ploče ili AB tlačne ploče polumontažne međukatne konstrukcije</t>
  </si>
  <si>
    <t>- rušenje pregradnih zidova od opeke, obostrano ožbukanih, zidovi ukupne debljine 10 ili 15 cm</t>
  </si>
  <si>
    <t>- izrada otvora u nosivim betonskim zidovima debljine 25 ili 40 cm</t>
  </si>
  <si>
    <t>- kompletnu demontažu unutarnje i vanjske stolarije</t>
  </si>
  <si>
    <t>- skidanje žbuke debljine 3-4 cm sa zidova pročelja (vanjska žbuka)</t>
  </si>
  <si>
    <t>- skidanje žbuke sa unutarnjih zidova i to nosivih betonskih zidova, te pregradnih zidova koji se ne ruše</t>
  </si>
  <si>
    <t>- skidanje keramičkih zidnih pločica sa nosivih ili pregradnih zidova koji se ne ruše</t>
  </si>
  <si>
    <t>- rušenje svih dimnjaka</t>
  </si>
  <si>
    <t>- komplet demontažu sanitarne opreme i sanitarne galanterije</t>
  </si>
  <si>
    <t>- demontaža vanjskih i unutarnjih prozorskih klupčica</t>
  </si>
  <si>
    <t>- 1,7 m CS 20</t>
  </si>
  <si>
    <t>Profili i limovi spajaju se u konstruktivne cjeline spojnim sredstvima (varovi, vijci i zakovice) koja moraju odgovarati važećim standardima, moraju biti pravilno dimenzionirana i ugrađena.</t>
  </si>
  <si>
    <t>Vrsta spoja određena je opisom stavke.</t>
  </si>
  <si>
    <t>Izrađeni elementi se prije ugradbe zaštićuju temeljnim antikorozivnim premazom.</t>
  </si>
  <si>
    <t>Prije bojanja sa bravarije mora se ukloniti rđa.</t>
  </si>
  <si>
    <t>Površinu potom treba odmastiti odgovarajućim sredstvom.</t>
  </si>
  <si>
    <t>Čim se površina osuši treba nanjeti dvokratni nalič temeljnom bojom.</t>
  </si>
  <si>
    <t xml:space="preserve">                               </t>
  </si>
  <si>
    <t>Skidanje zidnih keramičkih pločica ljepljenih za zid građevinskim ljepilom.</t>
  </si>
  <si>
    <t>Dobava i ugradba ljevanoželjeznih fazonskih komada uz vodomjere.</t>
  </si>
  <si>
    <t>- "T" komad promjera 100/32 - komada 1</t>
  </si>
  <si>
    <t>Obračun po kg ugrađenih komada.</t>
  </si>
  <si>
    <t>- vijke i tiple za montažu WC školjke</t>
  </si>
  <si>
    <t>- sekcija zaštitne žaluzine protiv smrzavanja sa motornim pogonom</t>
  </si>
  <si>
    <t>- mjernu letvu</t>
  </si>
  <si>
    <t>- priključak odzračnog ventila AT-e #NAME?</t>
  </si>
  <si>
    <t>Postava kamenih pragova</t>
  </si>
  <si>
    <t>Pragovi se izvode iz kamenih ploča ili iz kamenih masiva ovisno o mjestu ugradnje.</t>
  </si>
  <si>
    <t xml:space="preserve">14.3. Dobava materijala i izrada gromobranskih odvoda od Fe-Zn trake 20x3mm. Traka se postavlja vertikalno po pročelju građevine na odgovarajućim nosačima (1 kom/m). </t>
  </si>
  <si>
    <t>Sve komplet sa nosačima i spajanjem, prosj. duljine 7,3 m.</t>
  </si>
  <si>
    <t>14.4.Dobava i ugradnja štitnika trake spojnih vodova, načinjenih od profiliranog lima i vruće cinčanih duljine 2100 mm, komplet sa pričvrsnim materijalom.</t>
  </si>
  <si>
    <t xml:space="preserve"> 14.5.Isto kao st. 14.3. samo se ugrađuje u vertikalni AB serklaž prilikom betoniranja, prosječne duljine 10m </t>
  </si>
  <si>
    <t>10.9.Dobava i ugradnja vruće cinčanih profiliranih štitnika kabela na betonski rasvjetni stup. Štitnik se ugrađuje u dva dijele: ispod i iznad ormarića iz stavke 9.8., u ukupnoj duljini od 3 m</t>
  </si>
  <si>
    <t>Tip HL 900 proizvod "Hutterer &amp; Lechner"</t>
  </si>
  <si>
    <t>Izrada i ugradba ventilacijske kape s opšavom.</t>
  </si>
  <si>
    <t>- FF (100) - komada 1</t>
  </si>
  <si>
    <t>- FF (500) - komada 2</t>
  </si>
  <si>
    <t>a) podna ploča debljine 20 cm</t>
  </si>
  <si>
    <t>b) vanjski zidovi okna debljine 20 cm</t>
  </si>
  <si>
    <t>c) pokrovna ploča debljine 20 cm</t>
  </si>
  <si>
    <t>Strojno betoniranje temelja za spremnik lož ulja.</t>
  </si>
  <si>
    <t>Strojno betoniranje revizijskih kanalizacijskih okna.</t>
  </si>
  <si>
    <t>Betoniranje izvesti betonom MB-20 s dodatkom aditiva za vodonepropusnost.</t>
  </si>
  <si>
    <t>Stavka uključuje beton, oplatu i armaturu.</t>
  </si>
  <si>
    <t>Podna ploča debljine 20 cm.</t>
  </si>
  <si>
    <t>Pokrovna ploča debljine 15 cm, s izvedenim ležištem za čelični poklopac promjera 60 cm.</t>
  </si>
  <si>
    <t>(lijevanoželjezni poklopac se obračunava posebnom stavkom)</t>
  </si>
  <si>
    <t>Zidovi debljine 20 cm.</t>
  </si>
  <si>
    <t>Jedinična cijena obuhvaća provjeru dimenzija na objektu (gradilištu), izradu bitnih detalja ugradbe, nabavu ili izradu kamenih elemenata, transport, skladištenje i manipulaciju elementima na gradilištu, radne skele, ugradbu kamena i materijal potreban za ugradbu, brtvljenje spojeva s drugim elementima trajno-elastičnim kitom, otklanjanje nedostataka i čišćenje otpadaka nastalih pri izvođenju kamenorezačkih radova.</t>
  </si>
  <si>
    <t>Sva navedena oprema smještena u čelični tipski ormarić veličine 50x50x14 cm (kao proizvod "Pastor")</t>
  </si>
  <si>
    <t>Dobava i ugradba protupožarnih aparata.</t>
  </si>
  <si>
    <t>Predviđen tipski vatrogasni aparat za početno gašenje S-9 sa suhim prahom.</t>
  </si>
  <si>
    <t>Postava na visini maksimalno 135 cm od poda, na pozicijama predviđenim projektom, uključivo postava tipske standardizirane naljepnice za označavanje položaja aparata.</t>
  </si>
  <si>
    <t>Komplet s materijalom za ugradbu - pričvršćenje na zid, ovjesna konzola, vijci s tiplom i dr.</t>
  </si>
  <si>
    <t>R.B.</t>
  </si>
  <si>
    <t>Opis stavke</t>
  </si>
  <si>
    <t>jed.  mjere</t>
  </si>
  <si>
    <t>količina</t>
  </si>
  <si>
    <t>1.</t>
  </si>
  <si>
    <t>jed. cijena (KN)</t>
  </si>
  <si>
    <t>ukupno     (KN)</t>
  </si>
  <si>
    <t>2.</t>
  </si>
  <si>
    <t>UKUPNO - A):</t>
  </si>
  <si>
    <t>UKUPNO - B):</t>
  </si>
  <si>
    <t>UKUPNO - C):</t>
  </si>
  <si>
    <t>REKAPITULACIJA:</t>
  </si>
  <si>
    <t>KN</t>
  </si>
  <si>
    <t>UKUPNO - E):</t>
  </si>
  <si>
    <t>UKUPNO - H):</t>
  </si>
  <si>
    <t>UKUPNO - I):</t>
  </si>
  <si>
    <t>m1</t>
  </si>
  <si>
    <t>3.</t>
  </si>
  <si>
    <t>4.</t>
  </si>
  <si>
    <t>kom</t>
  </si>
  <si>
    <t>5.</t>
  </si>
  <si>
    <t>Eventualni drugi način antikorozivne zaštite posebno je opisan u stavci.</t>
  </si>
  <si>
    <t>Na mjestima sudara estriha sa zidovima, stupovima i sl. izvesti dilatacijsku rešku sa umetkom od ekspandiranog elastificiranog polistirena debljine 1,0 cm</t>
  </si>
  <si>
    <t>Obračun po m3 prema presjeku tem. grede.</t>
  </si>
  <si>
    <t>a) presjek 20/20 cm</t>
  </si>
  <si>
    <t>Strojno betoniranje temelja dimnjaka.</t>
  </si>
  <si>
    <t>Obračun po m3 prema veličini temelja.</t>
  </si>
  <si>
    <t>Obračun po m3 prema debljini zida.</t>
  </si>
  <si>
    <t>Sistemi razupiranja iskopa u pogledu upotrebljenog materijala, konstruktivnog sistema i sigurnosnih uvjeta u svemu moraju odgovarati važećim propisima.</t>
  </si>
  <si>
    <t>10.12.Otpajanje postojećeg rasvjetnog stupa na zapadnom dijelu kompleksa te njihovo priključenje na novu mrežu P.P. Radove usuglasiti sa predstavnicima Distribucije.</t>
  </si>
  <si>
    <t>- 1 kom tipska mjerno priključna kutija</t>
  </si>
  <si>
    <t>- 4 kom odvodnik prenapona 0,5 kA</t>
  </si>
  <si>
    <t>II SEKCIJA normalne dobave</t>
  </si>
  <si>
    <t>- 1 kom sklopka NS 160 N 4P  STR 22SE 80 A sa naponskim okidačem 220 V</t>
  </si>
  <si>
    <t xml:space="preserve">- 1 kom osigurač kao IF 10 A </t>
  </si>
  <si>
    <t>- 1 kom sklopka NG125N/C 3P 50A</t>
  </si>
  <si>
    <t>- 2 kom sklopka NG125N/C 3P 40A</t>
  </si>
  <si>
    <t>- 1 kom sklopka NG125N/C 3P 35A</t>
  </si>
  <si>
    <t>- 1 kom sklopka NS100N 4P STR 22SE 100 A</t>
  </si>
  <si>
    <t>- 1 kom preklopka 1-2 K63 sa crvenom ručkom</t>
  </si>
  <si>
    <t>III SEKCIJA osiguranene dobave</t>
  </si>
  <si>
    <t xml:space="preserve">- 1 kom osigurač kao IF 6 A 1P </t>
  </si>
  <si>
    <t>- 3 kom podnožja NP0 sa kratkospojnicima</t>
  </si>
  <si>
    <t>- 3 kom sklopka NG125N/C 3P 40A</t>
  </si>
  <si>
    <t>- 1 kom sklopka NG125N/C 3P 32A</t>
  </si>
  <si>
    <t>- 1 kom sklopka C60H 25C/3</t>
  </si>
  <si>
    <t>IV SEKCIJA (VR)</t>
  </si>
  <si>
    <t xml:space="preserve">proizvod 3M kapaciteta do 1,0m3/h, skupa sa  posudom </t>
  </si>
  <si>
    <t xml:space="preserve">za sol, internim cjevovodom i armaturom. </t>
  </si>
  <si>
    <t>Uključivo prvo punjenje ionskom masom.</t>
  </si>
  <si>
    <t>kom. 8</t>
  </si>
  <si>
    <t>NO 25 ..........................................</t>
  </si>
  <si>
    <t>NO 32</t>
  </si>
  <si>
    <t>..........................................</t>
  </si>
  <si>
    <t>NO 40</t>
  </si>
  <si>
    <t>kom. 3</t>
  </si>
  <si>
    <t>NO 50</t>
  </si>
  <si>
    <t>kom. 5</t>
  </si>
  <si>
    <r>
      <t xml:space="preserve">Stavka uključuje </t>
    </r>
    <r>
      <rPr>
        <u val="double"/>
        <sz val="10"/>
        <color indexed="12"/>
        <rFont val="Arial"/>
        <family val="2"/>
      </rPr>
      <t>pažljivo ručno skidanje (kako se ne bi ugrozila nosivost zidova od mršavog betona)</t>
    </r>
    <r>
      <rPr>
        <sz val="10"/>
        <rFont val="Arial"/>
        <family val="2"/>
        <charset val="238"/>
      </rPr>
      <t xml:space="preserve">  sloja žbuke sa vanjskih ili unutarnjih zidova.</t>
    </r>
  </si>
  <si>
    <t>Pod pravovremenom kontrolom podrazumjeva se kontrola vertikalnosti i horizontalnosti u fazi izrade oplate za armiranobetonske radove i kontrola u fazi postavljanja mjernih skela za zidarske radove.</t>
  </si>
  <si>
    <t>Veličina dograđenog objekta je tlocrtno:</t>
  </si>
  <si>
    <t>5,65 x 4,15 m1</t>
  </si>
  <si>
    <t>Visina dograđenog objekta je:</t>
  </si>
  <si>
    <t>PR + 2 + Potkrovlje</t>
  </si>
  <si>
    <t>Obračun za komplet izvedene radove prema opisu stavke.</t>
  </si>
  <si>
    <t>Jedno krilo fiksno, jedno otklopno-zaokretno, a jedno samo zaokretno.</t>
  </si>
  <si>
    <t>Profil između dva krila je širi iz razloga sudara sa pregradnim zidom d=10 cm.</t>
  </si>
  <si>
    <t>SHEMA 9A</t>
  </si>
  <si>
    <t xml:space="preserve">Jednokrilni  prozor  izrađen od PVC profila sa ostakljenjem izolirajućim staklom 4+12+4 mm. </t>
  </si>
  <si>
    <t>Krilo je otklopno-zaokretno.</t>
  </si>
  <si>
    <t xml:space="preserve">Zidarski otvor 82/150 cm                                                                  </t>
  </si>
  <si>
    <t>SHEMA 11</t>
  </si>
  <si>
    <t xml:space="preserve">Fiksna ostakljena stijenka izrađena od PVC profila sa ostakljenjem izolirajućim staklom 4+12+4 mm. </t>
  </si>
  <si>
    <t xml:space="preserve">Zidarski otvor 220/50 cm                                                                  </t>
  </si>
  <si>
    <t>Jedno krilo je zaokretno, a drugo otklopno-zaokretno.</t>
  </si>
  <si>
    <t xml:space="preserve">Zidarski otvor 180/120 cm                                                                  </t>
  </si>
  <si>
    <t>SHEMA 14</t>
  </si>
  <si>
    <t>SHEMA 15</t>
  </si>
  <si>
    <t xml:space="preserve">Zidarski otvor 80/80 cm                                                                  </t>
  </si>
  <si>
    <t>SHEMA 15a</t>
  </si>
  <si>
    <t>SHEMA 15b</t>
  </si>
  <si>
    <t xml:space="preserve">Zidarski otvor 80/120 cm                                                                  </t>
  </si>
  <si>
    <t>SHEMA 16</t>
  </si>
  <si>
    <t xml:space="preserve">Zidarski otvor 60/80 cm                                                                  </t>
  </si>
  <si>
    <t>24.</t>
  </si>
  <si>
    <t>SHEMA 17</t>
  </si>
  <si>
    <t xml:space="preserve">Zidarski otvor 80/110 cm                                                                  </t>
  </si>
  <si>
    <t>25.</t>
  </si>
  <si>
    <t>SHEMA 18</t>
  </si>
  <si>
    <t>Armaflex AC izolacijom debljine 40 mm, sa završnim</t>
  </si>
  <si>
    <t>slojem aluminijskog lima, komplet s postoljem</t>
  </si>
  <si>
    <t>Ekspanzijski modul za održavanje tlaka toplovodne instalacije EXPANSON-H-204-2-T-200-M proizvod, “Salmson”, sa fleksibilnim priključcima.</t>
  </si>
  <si>
    <t>Sigurnosni ventil 3 bara, tip SM 120-1B,</t>
  </si>
  <si>
    <t>proizvod “Honeywell”</t>
  </si>
  <si>
    <t>Glavna cirkulacijska crpka sa prirubnicama, tip SCX 50-25, proizvod “Salmson”.</t>
  </si>
  <si>
    <t>( jedna u pričuvi )</t>
  </si>
  <si>
    <t>Cirkulacijska crpka sa holenderima za grane C.G., tip SCX 32-80, proizvod “Salmson”.</t>
  </si>
  <si>
    <t>Instalacijske cijevi i vodovi polažu se na posteljicu od sloja kamenog granulata tip"0" u debljini 10 cm, te se položene instalacije zaštićuju slojem kamenog granulata tip "0" u visini sloja od 20 cm, a nakon toga zasipanje se vrši materijalom sa privremene deponije, u slojevima po 30 cm sa pažljivim zbijanjem svakog sloja da se ne oštete cijevi ili vodovi, prvi sloj nasipa mora biti zemlja I ili II kategorije.</t>
  </si>
  <si>
    <t>Nepovratni ventil na navoj, sa holenderima, brtvenim</t>
  </si>
  <si>
    <t xml:space="preserve"> i spojnim materijalom, obojen bijelim lakom otpornim na</t>
  </si>
  <si>
    <t xml:space="preserve"> toplinu dimenzija:</t>
  </si>
  <si>
    <t>Pažljiva demontaža betonskih ploča vel. 50/50/4 cm sa ravnog krova.</t>
  </si>
  <si>
    <t>Betonske ploče postavljene na sloj pijeska debljine 3 cm, a reške između ploča zalivene bitumenom.</t>
  </si>
  <si>
    <t>Skidanje holkela od cementnog morta - zaštite hidroizolacije sa ravnog krova, debljine prosječno 6 cm, visine 25 cm.</t>
  </si>
  <si>
    <t>Demontaža vanjskih prozorskih klupčica.(br.1)</t>
  </si>
  <si>
    <t>Demontaža kamenih pragova.(br.1)</t>
  </si>
  <si>
    <t>Pažljiva demontaža podnih obloga.(br.1)</t>
  </si>
  <si>
    <t>Skidanje zidnih keramičkih pločica.(br.1)</t>
  </si>
  <si>
    <t>Skidanje slojeva poda sa međukatnih konstrukcija.(br.1)</t>
  </si>
  <si>
    <t>Skidanje žbuke sa podgleda stropova.(br.1)</t>
  </si>
  <si>
    <t>Skidanje slojeva poda na tlu.(br.1)</t>
  </si>
  <si>
    <t>Demontaža sanitarne opreme.(br.1)</t>
  </si>
  <si>
    <t>Demontaža  stolarije.(br.1)</t>
  </si>
  <si>
    <t>Demontaža vanjske stolarije (br.1)</t>
  </si>
  <si>
    <t>Rušenje pregradnih zidova.(br.1)</t>
  </si>
  <si>
    <t>Prostor između gredica se ispunjava pločama kamene vune, što je obračunato posebnom stavkom u izolaterskim radovima.</t>
  </si>
  <si>
    <t>7.14.Isto kao st. 7.10. samo utičnica trostrukih kao REHAU za ugradnju u plastični parapetni razvodni kanal, komplet sa svim potrebnim dijelovima.</t>
  </si>
  <si>
    <t xml:space="preserve">     </t>
  </si>
  <si>
    <t>7.15.Dobava i ugradnja utičnica zidnih sa zaštitnim kontaktom IP 44</t>
  </si>
  <si>
    <t xml:space="preserve">8.22.Dobava i ugradnja svjetiljki kao TEP PS 60 u zaštiti IP44 komplet sa žaruljom </t>
  </si>
  <si>
    <t>8.23.Dobava i ugradnja svjetiljki kao TARGETTI  CCT 54044 + 47292 2x42 W komplet sa kompakt žaruljama</t>
  </si>
  <si>
    <t>8.22.Dobava i ugradnja fluo. svjetiljke kao TEP l 2302 236 D u zaštiti IP55 komplet sa fluo. cijevima 2500 K</t>
  </si>
  <si>
    <t>a) vel. 40/40 cm, teški tip - za nazivno opterećenje 250 kN</t>
  </si>
  <si>
    <t>Š) GEODETSKI RADOVI</t>
  </si>
  <si>
    <t>1.13.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</si>
  <si>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1.14.Iskop rupa u zemlji III i IV kategorije veličine 105x105x115 cm, nakon izrade temelja, zatrpavanje uz nabijanje i odvoz viška materijala na gradski deponij.</t>
  </si>
  <si>
    <t>1.15.Dobava materijala te izrada betonskog temelja dimenzije 95x95x105 cm sa ugradnjom sidrenih vijaka i cijevi za uvod kabela a sve prema detalju proizvođaća stupova</t>
  </si>
  <si>
    <t>Obračun po m3 prema debljini AB ploče i visini podupiranja.</t>
  </si>
  <si>
    <t>Strojno betoniranje AB ploče na postojećoj stropnoj konstrukciji (bez oplate).</t>
  </si>
  <si>
    <t>d) d = 5,5 - 7,0 cm</t>
  </si>
  <si>
    <t>Estrih armirati “Q” mrežom velicine “oka” 10 x 10 cm, debljine 4 mm.</t>
  </si>
  <si>
    <t xml:space="preserve">Strojno betoniranje arm. betonskog plivajućeg estriha sitnozrnim betonom MB-25. </t>
  </si>
  <si>
    <t>Armatura uključena u stavku.</t>
  </si>
  <si>
    <t xml:space="preserve">Strojno betoniranje betonskih podloga. </t>
  </si>
  <si>
    <t>Podloge treba izvesti ravno ili u padu prema projektu, dobro nabiti i izravnati “pod stazu”.</t>
  </si>
  <si>
    <t>16.</t>
  </si>
  <si>
    <t>17.</t>
  </si>
  <si>
    <t>18.</t>
  </si>
  <si>
    <t>Strojno betoniranje postolja - temelja za kotao u prostoru kotlovnice.</t>
  </si>
  <si>
    <t>- 3 kom podnožja NP-1 sa kratkospojnicima</t>
  </si>
  <si>
    <t>Automatska regulacija i upravljanje</t>
  </si>
  <si>
    <t xml:space="preserve">Mikroprocesorski sustav za centralni nadzor i upravljanje radom </t>
  </si>
  <si>
    <t>klima komore i strojarnice dizalice topline, proizvod Honeywell</t>
  </si>
  <si>
    <t>- mikroprocesorski regulator sa displayem ...</t>
  </si>
  <si>
    <t xml:space="preserve">XL50 MMI-PC </t>
  </si>
  <si>
    <t>- terminal set ................................................</t>
  </si>
  <si>
    <t xml:space="preserve">XS50 </t>
  </si>
  <si>
    <t>- relejni modul ...............................................</t>
  </si>
  <si>
    <t xml:space="preserve">MCE3 </t>
  </si>
  <si>
    <t>- transformator ..............................................</t>
  </si>
  <si>
    <t>CRT6</t>
  </si>
  <si>
    <t>Elementi u polju, proizvod Honeywell</t>
  </si>
  <si>
    <t>- podešivać ……………………......................</t>
  </si>
  <si>
    <t>T7560A1000 ( kom. 3 )</t>
  </si>
  <si>
    <t>- vanjski temperaturni osjetnik .........….........</t>
  </si>
  <si>
    <t>AF20</t>
  </si>
  <si>
    <t>- kotlovski temperaturni osjetnik .........….........</t>
  </si>
  <si>
    <t>KTF20</t>
  </si>
  <si>
    <t>- temperaturni osjetnik ............………..........</t>
  </si>
  <si>
    <t>VF20T ( kom. 2 )</t>
  </si>
  <si>
    <t>- troputni ventil ...........................…………...</t>
  </si>
  <si>
    <t xml:space="preserve">V5013R1065 </t>
  </si>
  <si>
    <t>- troputni ventil ...............…………...........….</t>
  </si>
  <si>
    <t xml:space="preserve">V5013R1057 </t>
  </si>
  <si>
    <t>- EM pogon ventila …………………………...</t>
  </si>
  <si>
    <t>ML7420A3006 ( kom.2 )</t>
  </si>
  <si>
    <t>- zaštitni termostat ……………………………</t>
  </si>
  <si>
    <t>TXM490</t>
  </si>
  <si>
    <t>T6951A1017 (kom.2)</t>
  </si>
  <si>
    <t>- EM pogon žaluzine ....................................</t>
  </si>
  <si>
    <t>ML4195E1002 (kom.2)</t>
  </si>
  <si>
    <t>kompl.  1</t>
  </si>
  <si>
    <t>Spajanje elemenata u polju sa regulatorom</t>
  </si>
  <si>
    <t>( nije uključeno ožičenje )</t>
  </si>
  <si>
    <t>9.2.Isporuka i postavljanje na zid uputa za pružanje prve pomoći kod strujnog udara, jednopolne sheme postrojenja i pločica upozorenja, sve u posebnoj zaštiti u skladu sa mjestom ugradnje.</t>
  </si>
  <si>
    <t>9.3.Isporuka i ugradnja aparata za početno gašenje požara suhim prahom kapaciteta prema požarnom opterećenju, na odgovarajuće mjesto u prostoru agregatnice.</t>
  </si>
  <si>
    <t>9.4.Dobava i postava ispred razdjelnika agregata gumene atestirane izolacijske prostirke od 1 m2</t>
  </si>
  <si>
    <t>9.5.Dobava i isporuka ručne krilne crpke za pretakanje</t>
  </si>
  <si>
    <t xml:space="preserve">goriva iz bačava </t>
  </si>
  <si>
    <t>9.6. Dobava i ugradnja fiksne protukišne žaluzine sa zaštitnom mrežom za ulazni i izlazni zrak na pročelju građevine, kao tipa FŽ 585x900 mm – Klimaoprema, Samobor</t>
  </si>
  <si>
    <t>Strojni utovar ostatka zemljanog materijala od iskopa u kamione nosivosti 15-20 tona te odvoz na gradsku deponiju udaljenu do 20 km sa kipanjem materijala i povratkom prijevoznog sredstva.</t>
  </si>
  <si>
    <t>Obračun po m3 prevezenog zemljanog materijala u rastresitom stanju (k1,35).</t>
  </si>
  <si>
    <t>Obračun prema vrsti materijala koji se odvozi.</t>
  </si>
  <si>
    <t>a) građevinski šut od rušenja zidova, skidanja žbuke, podnih obloga i sl.</t>
  </si>
  <si>
    <t>b) limarski elementi</t>
  </si>
  <si>
    <t>c) sanitarni uređaji</t>
  </si>
  <si>
    <t>d) unutarnja stolarija</t>
  </si>
  <si>
    <t>e) vanjska stolarija, bravarija i alubravarija</t>
  </si>
  <si>
    <t>f) ostali sitniji komadni otpad (penjalice, sanitarna galanterija i sl.)</t>
  </si>
  <si>
    <t>Prvi red pokrova (na strehi) svaki crijep čavlati za letve pocinčanim čeličnim čavlima, te svaki crijep pričvrstiti tipskom kopčom.</t>
  </si>
  <si>
    <t>Tlocrtna brutto površina polovice zgrade koja se ruši  iznosi 239  m2.</t>
  </si>
  <si>
    <t>Rušenje i demontaža ulaza u bunker( br.6)</t>
  </si>
  <si>
    <t>BGP objekta iznosi 6 m2.</t>
  </si>
  <si>
    <t>11.4.Dobava i uvlačenje, kroz već ugrađene cijevi, tel. kabela TK 59-50  4x15x0,6 mm, polaganje po kabelskoj trasi te uvod i spajanje u GKO s jedne strane i spajanje na postojeći kabel u kabelskom zdencu uz uporabu spojnice RAYCHEM XADA 43/8, s druge strane. Sve komplet sa potrebnim sitnim materijalom obračunato po metru duljine kabela</t>
  </si>
  <si>
    <t>11.5.Dobava i uvlačenje kroz cijevi voda P/M 1x16 mm2 te spajanje s jedne strane na uzemljivač u tel. zdencu a s druge strane na GKO. Sve komplet sa potrebnim sitnim materijalom obračunato po metru duljine voda</t>
  </si>
  <si>
    <t>12.1. Dobava te ugradnja vodova za strukturno kabliranje tipa  UTP CAT5 100 MHz na kabelske trase, u plastične kanalice i podžbukno u instalacijske cijevi.</t>
  </si>
  <si>
    <t>Debljina morta je cca 2 cm.</t>
  </si>
  <si>
    <t>Posteljica za cijevi i opisana zaštita cijevi obračunava se posebnom stavkom u zemljanim radovima.</t>
  </si>
  <si>
    <t xml:space="preserve">Čelična konstrukcija nadstrešnice nad gospodarskim ulazom </t>
  </si>
  <si>
    <t>Primarni  nosači su od  čeličnog profila  IPE 160 dužine 890 cm oslonjen na armirano betonske zidove, postavljeni na razmaku od 225 cm.</t>
  </si>
  <si>
    <t>Sekundarni nosač oslonjen poprečno na glavni, na koji se oslanja limeni krov je čelični profil HOP [ 60x40x3 na razmaku od 222,5 cm.</t>
  </si>
  <si>
    <t>Spoj s zidom na pročelju objekta brtviti trajno-elastičnim kitom, te prekriti opšavom od plastificiranog AL lima debljine 0,8 mm.</t>
  </si>
  <si>
    <t>Opšav od AL lima izvesti kao dvodjelni, na način da se gornji dio upilava ukoso prema gore pod kutom od 45 u zid, u dubini 1 cm, te se nakon postave lima spoj u zidu brtvi trajno-elatičnim kitom.</t>
  </si>
  <si>
    <t>Gornji i donji opšav su međusobno spojeni limarskim prijevojem.</t>
  </si>
  <si>
    <t>Razvijena širina opšava 25 + 15 cm.</t>
  </si>
  <si>
    <t>Raspon iznosi 8,90 m.</t>
  </si>
  <si>
    <t>Tlocrtna dim. nadstrešnice 4,5 x 8,9 m.</t>
  </si>
  <si>
    <t>Materijal od kojih se izrađuje podna obloga , uvjeti izrade i isporuke moraju odgovarati standardu za vrstu poda.</t>
  </si>
  <si>
    <t>Kvalitet mora biti dokazan atestom.</t>
  </si>
  <si>
    <t>Obračun po komadu prema veličini rešetke.</t>
  </si>
  <si>
    <t>a) veličine 170/80 cm</t>
  </si>
  <si>
    <t>b) veličine 210/140 cm</t>
  </si>
  <si>
    <t>c) veličine 220/70 cm</t>
  </si>
  <si>
    <t>d) veličine 75/150 cm</t>
  </si>
  <si>
    <t>Ukoliko to opisom stavke nije precizirano, lice oplate može biti klasično (dašćano) ili glatko (vodootporna šperploča ili čelični lim).</t>
  </si>
  <si>
    <t>Oplata se obračunava u sklopu betonskih i AB radova, i uračunata je u cijenu pojedine stavke.</t>
  </si>
  <si>
    <t xml:space="preserve">Opći uvjeti za izradu oplata dani su kod općih uvjeta za betonske i AB radove. </t>
  </si>
  <si>
    <t>Obračun po m1 ugrađenih cijevi prema profilu.</t>
  </si>
  <si>
    <t>b) NO 25</t>
  </si>
  <si>
    <t>c) NO 20</t>
  </si>
  <si>
    <t>- Zaštitne protuprovalne rešetke od čeličnih šipki s vanjske strane PVC stolarije obračunavaju se posebnim stavkama u bravarskim radovima.</t>
  </si>
  <si>
    <t>- Vanjska i unutarnja prozorska klupčica obračunava se posebno u kamenorezačkim radovima.</t>
  </si>
  <si>
    <t>Izrada pokretnih i nepokretnih radnih skela u pogledu upotrebljenog materijala, konstruktivnog sistema, i sigurnosnih uvjeta u svemu mora odgovarati važećim propisima.</t>
  </si>
  <si>
    <t>Izbor odgovarajućih skela prepušta se izvoditelju uz poštivanje svih važećih propisa, te sigurnosnih uvjeta.</t>
  </si>
  <si>
    <t>Cijenu skele izvoditelj uključuje u radove za čije je izvođenje potrebna, što se naglašava u pojedinim stavkama troškovnika.</t>
  </si>
  <si>
    <t>Za sve radove na pročeljima objekta cijevna fasadna skela se obračunava posebnom stavkom.</t>
  </si>
  <si>
    <t xml:space="preserve"> B) Instalacija goriva</t>
  </si>
  <si>
    <t>Sezonski rezervoar goriva iz Č 0361, s dvostrukim plaštom</t>
  </si>
  <si>
    <t xml:space="preserve">volumena V=7 m³, dimenzija Ø 1260 x 2750 mm, </t>
  </si>
  <si>
    <t xml:space="preserve">sa svim potrebnim priključcima. Glavne dimenzije i izrada </t>
  </si>
  <si>
    <t>- kabel PP00-Y 5x2,5 mm2</t>
  </si>
  <si>
    <t>- kabel PP00-Y 3x2,5 mm2</t>
  </si>
  <si>
    <t>- cijev PHDE  60 mm</t>
  </si>
  <si>
    <t>- cijev PHDE  40 mm</t>
  </si>
  <si>
    <t xml:space="preserve">- cijev CS 50 </t>
  </si>
  <si>
    <t>- cijev CS 25</t>
  </si>
  <si>
    <t xml:space="preserve">                              </t>
  </si>
  <si>
    <t xml:space="preserve">5. INSTALACIJSKI VODOVI </t>
  </si>
  <si>
    <t xml:space="preserve">5.1. Dobava materijala te izrada rasvjetne instalacije vodom PP-Y 3x1,5 mm2. Vod se polaže na kabelsku trasu, u instal. cijevi kroz betonske zidove, podžbukno u prethodno izrađene žljebove u zidovima i plafonima te kroz KNAUF pregradne zidove. Stavkom se obuhvaća i izrada odgovarajućih žljebova u pregradnim zidovima i plafonima. </t>
  </si>
  <si>
    <t>Ukupno se polaže po rasvjetnom mjestu:</t>
  </si>
  <si>
    <t>- 6,1 m PP-Y 3x1,5 mm2</t>
  </si>
  <si>
    <t>Jediničnom cijenom za svaku pojedinačnu stavku obuhvatiti:</t>
  </si>
  <si>
    <t>- rušenje ili demontažu građevinskog elementa ili konstrukciju</t>
  </si>
  <si>
    <t>- iznošenje demontiranog materijala iz objekta i odlaganje na gradilišno odlagalište (u granicama parcele)</t>
  </si>
  <si>
    <t>Odvoz neupotrebljivog materijala od rušenja i demontaži, te građevinskog šuta na gradsko odlagalište obračunava se posebnom stavkom.</t>
  </si>
  <si>
    <t>Rušenje dijelova postojećih objekata izvesti na način da se sačuvaju osnovni građevinski materijali kao:</t>
  </si>
  <si>
    <t>Navedene materijale po rušenju ili demontaži složiti na gradilišno odlagalište po vrstama i dalje postupati prema dogovoru s investitorom ili korisnikom objekta.</t>
  </si>
  <si>
    <t>- sva potrebna podupiranja</t>
  </si>
  <si>
    <t>- tipsku profiliranu kopču za pričvršćenje sljemenjaka</t>
  </si>
  <si>
    <t>- zvonasti čavao za pričvršćenje sljemenjaka</t>
  </si>
  <si>
    <t>- tipski univerzalni nosač sljemene i grebene odzračne trake podesiv po visini</t>
  </si>
  <si>
    <t>- na spoj sljemena i grebena ugraditi tipski razdjelnik grebena</t>
  </si>
  <si>
    <t>Svi tipski elementi prema katalogu TONDACH HRVATSKA.</t>
  </si>
  <si>
    <t>- Obračun po m2 mjereno po kosini krova.</t>
  </si>
  <si>
    <t>- tipski odzračni element s češljem</t>
  </si>
  <si>
    <t>- odzračni crijep</t>
  </si>
  <si>
    <t>Nepovratni ventil za gorivo dimenzija</t>
  </si>
  <si>
    <t>Lijevak za gorivo sa zapornim organom</t>
  </si>
  <si>
    <t>Pri rušenju i demontaži poduzeti sve mjere za sigurnost i zaštitu prolaznika, te susjednih objekata.</t>
  </si>
  <si>
    <t>8.13.Dobava i ugradnja svjetiljki kao GUZZINI Ellipse System 5790 26 W zaštiti IP54 komplet sa kompakt žaruljom</t>
  </si>
  <si>
    <t xml:space="preserve">8.14.Dobava i ugradnja svjetiljki kao GUZZINI 5633 QT-DE 150 W u zaštiti IP44 komplet sa žaruljama </t>
  </si>
  <si>
    <t>8.15.Dobava i ugradnja flurescentnih svjetiljki kao THORN EUROPROOF 2001 118 22148973 u zaštiti IP67 sa fluo. cijevima 2500 K</t>
  </si>
  <si>
    <t>Jedinična cijena za AB radove obuhvaća izradu projekta betona, nabavu, pripremu i izradu armature, nabavu sastojaka i izradu betona, troškove ispitivanja betona, oplatu i radnu skelu, transport, ugradbu i njegu betona.</t>
  </si>
  <si>
    <t>Strojno betoniranje AB zidova u glatkoj dvostranoj oplati.</t>
  </si>
  <si>
    <t>Obračun po kg ugradene armature prema vrsti armature.</t>
  </si>
  <si>
    <t>Dobava, izrada i ugradba armature prema statičkom računu i planu pozicija armature.</t>
  </si>
  <si>
    <t xml:space="preserve"> -    1 kom EXCEL 50</t>
  </si>
  <si>
    <t>-    1 kom MCE 3</t>
  </si>
  <si>
    <t xml:space="preserve"> -    3 kom podesivača</t>
  </si>
  <si>
    <t>Obračun po m3 prema presjeku stupova.</t>
  </si>
  <si>
    <t>REKAPITULACIJA</t>
  </si>
  <si>
    <t xml:space="preserve">     A. RADOVI U NADLEŽNOSTI ELEKTRODISTR.</t>
  </si>
  <si>
    <t>UKUPNO:</t>
  </si>
  <si>
    <t xml:space="preserve">     B. ELEKTROENERGETSKE INSTALACIJE</t>
  </si>
  <si>
    <t>1. DEMONTAŽA OPREME</t>
  </si>
  <si>
    <t xml:space="preserve">            </t>
  </si>
  <si>
    <t>2. ELEKTRIČKI PRIKLJUČAK</t>
  </si>
  <si>
    <t>3. RAZDJELNICI</t>
  </si>
  <si>
    <t>4. GLAVNI NAPOJNI VODOVI</t>
  </si>
  <si>
    <t>5. INSTALACIJSKI VODOVI</t>
  </si>
  <si>
    <t>Fazonski komadi za PVC cijevi za nepropusni spoj s betonom, sustava "RDS" i "KGS", duljine 110 - 240 mm.</t>
  </si>
  <si>
    <t>presjeka 40/40 cm</t>
  </si>
  <si>
    <t>Ugrađeni beton se njeguje prema pravilima struke, a posebnom pažnjom pravovremenom i dostatnom polijevanju vodom betonskih ploča.</t>
  </si>
  <si>
    <t>Projektom nije definiran tip oplate, a izbor sistema oplate uz poštivanje svih općih uvjeta prepušten je izvoditelju.</t>
  </si>
  <si>
    <t>b) Šljunak kao završni sloj na ravnom krovu deb. 5 cm.</t>
  </si>
  <si>
    <t>Beton MB - 30.</t>
  </si>
  <si>
    <t>Prvih 60 cm zida od temelja izraditi u vodonepropusnom betonu.</t>
  </si>
  <si>
    <t>INžENJERING CNS-a</t>
  </si>
  <si>
    <t>- Izrada potrebne dokumentacije ( uputstva za rad, logika programa i kontrolni parametri ),</t>
  </si>
  <si>
    <t>aplikacijske sheme</t>
  </si>
  <si>
    <t xml:space="preserve">   </t>
  </si>
  <si>
    <t>kompletno</t>
  </si>
  <si>
    <t>VATRODOJAVA</t>
  </si>
  <si>
    <t>Stavkom se obuhvaća skidanje sloja asfaltbetona na okolišu objekta, a u sklopu parcele.</t>
  </si>
  <si>
    <t>Debljina asaltnog sloja 5-6 cm.</t>
  </si>
  <si>
    <t>14.10. Isto kao st.14.8. samo sa polaganjem u zemlju oko uljnog gospodarstva na dubini oko 80 cm, komplet sa spajanjem spremnika na dva mjesta sa uzemljivačem te spajanjem na dva mjesta na  uzemljivač zapadnog dijela objekta i na odušnik. Nakon spajanja spojeve antikorozivnim premazom zaštititi. Sve komplet po metru uzemljivača.</t>
  </si>
  <si>
    <t>14.11. Dobava materijala te izrada premosnica na poklopcima spremnika, na poklopcu šahta, na prirubnicama, ventilima i ostaloj armaturi. Za premosnice primijeniti bakrene pokositrene pletenice odgovarajućeg presjeka.</t>
  </si>
  <si>
    <t>14.12. Dobava materijala te izrada i ugradnja u betonski temelj uređaja za uzemljenje autocisterni. Uređaj je izrađen od čeličnog «U» profila, sklopke 0-1 u «S» izvedbi, limene zaštitne «haube» te spojnog kabelskog voda P/F 25 mm2 sa pripadajućom vijčanom stezalicom i kukom za ovješenje. Svi čelični djelovi moraju biti vruće cinčani i prikladno obojani. Sve komplet sa povezivanjem na uzemljivač i temeljenjem.</t>
  </si>
  <si>
    <t xml:space="preserve"> E. GRAĐEVINSKI  RADOVI UZ  ELEKTROINSTALACIJE</t>
  </si>
  <si>
    <t xml:space="preserve">  -  cijev PHDE  60 mm</t>
  </si>
  <si>
    <t xml:space="preserve">  -  cijev PHDE  40 mm</t>
  </si>
  <si>
    <t xml:space="preserve">- cijev CS 40 </t>
  </si>
  <si>
    <t>5.12.Isto kao st. 5.5. samo instalacija za napajanje klimatizera,  ventilatora i klimakomora vodom PP-Y 3x1,5 mm2. Po jednom uređaju se ugrađuje:</t>
  </si>
  <si>
    <t>-  13 m PP-Y 3x1,5 mm2</t>
  </si>
  <si>
    <t xml:space="preserve">-  7 m inst. cijevi CS 20  </t>
  </si>
  <si>
    <t>5.13. Isto kao st. 5.5. samo za priključak klimatizera. Po jednom uređaju se ugrađuje:</t>
  </si>
  <si>
    <t>-  17 m PP-Y 3x2,5 mm2</t>
  </si>
  <si>
    <t>-   8 m inst. cijevi CS 20</t>
  </si>
  <si>
    <t>5.14.  Isto kao st. 5.5. samo za međusobno povezivanja ventilatora i regulatora brzine te klimakomore i regulatora brzine. Ugrađuje se:</t>
  </si>
  <si>
    <t>-  9 m PP-Y 3x1,5 mm2</t>
  </si>
  <si>
    <t>-  6 m inst. cijevi CS20</t>
  </si>
  <si>
    <t xml:space="preserve"> 5.15. Isto kao st. 5.5. samo za međusobno povezivanje unutarnje i vanjske klima jedinice. Ugrađuje se:</t>
  </si>
  <si>
    <t>-  11 m PP-Y 5x1,5 mm2</t>
  </si>
  <si>
    <t>-  10 m inst. cijevi CS 20</t>
  </si>
  <si>
    <t>5.16. Isto kao st. 5.5. samo za napajanje kalorifera i ventilatora u nadžbuknoj izvedbi na odstojnim obujmicama u garaži. Ugrađuje se prosječno:</t>
  </si>
  <si>
    <t>11 članaka ................................................</t>
  </si>
  <si>
    <t>12 članaka ..............................................</t>
  </si>
  <si>
    <t>13 članaka ................................................</t>
  </si>
  <si>
    <t>14 članaka ..............................................</t>
  </si>
  <si>
    <t>15 članaka ................................................</t>
  </si>
  <si>
    <t>16 članaka ................................................</t>
  </si>
  <si>
    <t>18 članaka ..............................................</t>
  </si>
  <si>
    <t>A.2.Iskop jarka u zemlji III i IV kat. zemljišta, pri vrhu širine 50, pri dnu 40 i dubine 80 cm. Prije polaganja kabela dno jarka treba poravnati. Zatrpavanje jarka u slojevima uz strojno nabijanje. Najprije  se jarak zasipa sitnim materijalom a nakon toga ostatkom . Preostali materijal i krupno kamenje se odvozi na gradski deponij. Komplet obračunato po metru duljine iskopanog kanala.</t>
  </si>
  <si>
    <t xml:space="preserve">m </t>
  </si>
  <si>
    <t>Formiranje travnjaka ravnog krova</t>
  </si>
  <si>
    <t>A.1.Zasijecanje motornom pilom asvaltne površine širine 50 cm radi iskopa jarka te njegovo razbijanje i odvoz na gradski deponij.</t>
  </si>
  <si>
    <t>Radijatorski termostatski regulacijski ventil (protok kroz radijator cca 50%),</t>
  </si>
  <si>
    <t>za jednocijevno grijanje sa cijevnim priključcima (spojnicama) za cijevi</t>
  </si>
  <si>
    <t>Ø 15x1</t>
  </si>
  <si>
    <t xml:space="preserve">Radijatorske rozete dvostruke No15 </t>
  </si>
  <si>
    <t>za cijevi vanjskih dimenzija:</t>
  </si>
  <si>
    <t>ARMAFLEX HS, debljine 13 mm, sa zaštitom iz aluminijskog</t>
  </si>
  <si>
    <t>lima, za cijevi vanjskih dimenzija:</t>
  </si>
  <si>
    <t>Kuglasti ventil na navoj, sa holenderima, brtvenim</t>
  </si>
  <si>
    <t>i spojnim materijalom, obojen bijelim lakom otpornim na</t>
  </si>
  <si>
    <t>toplinu dimenzija:</t>
  </si>
  <si>
    <t>NP 6</t>
  </si>
  <si>
    <t>NO 15 ..........................................</t>
  </si>
  <si>
    <t>NO 20 ..........................................</t>
  </si>
  <si>
    <t xml:space="preserve">Ručni odzračni radijatorski pipac </t>
  </si>
  <si>
    <t>Bakrene cijevi u kolutu sa PVC omotačem</t>
  </si>
  <si>
    <t>Æ15x1</t>
  </si>
  <si>
    <t>Bakrene cijevi u šipci sa pripadajućim fazonskim</t>
  </si>
  <si>
    <t>komadima, uključivo pričvrsni i ovjesni materijal</t>
  </si>
  <si>
    <t>15x1</t>
  </si>
  <si>
    <t>......................................................</t>
  </si>
  <si>
    <t>18x1</t>
  </si>
  <si>
    <t>22x1</t>
  </si>
  <si>
    <t>35x1,5 ...................................................</t>
  </si>
  <si>
    <t>42x1,5 ...................................................</t>
  </si>
  <si>
    <t>Izolacija bakrenih cijevi izolacijom</t>
  </si>
  <si>
    <t>ARMAFLEX HS, debljine 13 mm, sa pripadajućim ljepilom</t>
  </si>
  <si>
    <t>i samoljepljivom trakom te ličen premazom Armaflex-finish</t>
  </si>
  <si>
    <t>Obračun po m1 postavljenih cijevi prema profilu  cijevi.</t>
  </si>
  <si>
    <t>a) DN 110</t>
  </si>
  <si>
    <t>b) DN 125</t>
  </si>
  <si>
    <t>c) DN 160</t>
  </si>
  <si>
    <t>d) DN 200</t>
  </si>
  <si>
    <t>Fazonski komadi za cijevi u stavci 1.</t>
  </si>
  <si>
    <t>Obračun po komadu prema profilu.</t>
  </si>
  <si>
    <t>Atest ishoditi od ovlaštene tvrtke, te predati naručitelju u sklopu atestne dokumentacije za ishođenje uporabne dozvole.</t>
  </si>
  <si>
    <t>Obračun po komadu vanjskih hidranata.</t>
  </si>
  <si>
    <t xml:space="preserve">Zidarski otvor 140/150 cm                                                                  </t>
  </si>
  <si>
    <t>SHEMA 12</t>
  </si>
  <si>
    <t xml:space="preserve">Dvokrilni prozor  izrađen od PVC profila sa ostakljenjem izolirajućim staklom 4+12+4 mm. </t>
  </si>
  <si>
    <t>Oba krila su otklopna.</t>
  </si>
  <si>
    <t xml:space="preserve">Zidarski otvor 180/50 cm                                                                  </t>
  </si>
  <si>
    <t>SHEMA 13</t>
  </si>
  <si>
    <t>Sitnozrni beton čini tucanik promjera 0-4 mm, cement i voda.</t>
  </si>
  <si>
    <t>Nakon 4 ili više sati gornja površina konstrukcije prelije se tankoslojnim mortom sastavljenim od 50 % Ytong morta i 50 % cementa.</t>
  </si>
  <si>
    <t>Ishođenje atesta - dokaza ispravnosti za unutarnju hidrantsku mrežu.</t>
  </si>
  <si>
    <t>Obračun po komadu unutarnjih zidnih hidranata.</t>
  </si>
  <si>
    <t>I) KAMENOREZAČKI RADOVI</t>
  </si>
  <si>
    <t>M) BRAVARSKI RADOVI - ČELIK</t>
  </si>
  <si>
    <t>- keramičke pločice ili teraco ploče postavljene u cem. mortu, ili cementna glazura, debljine sloja 5 cm.</t>
  </si>
  <si>
    <t>- sloj betona za zaštitu hidroizolacije debljine 5 cm</t>
  </si>
  <si>
    <t>Ako je vrsta kamena projektom samo načelno određena (osnovna vrsta i okvirni tip boje) izvoditelj uz ponuđeni konkretni kamen mora priložiti atest sa podacima o čvrstoći na pritisak i savijanje, prostornoj masi, upijanju vode, poroznosti i otpornosti na habanje.</t>
  </si>
  <si>
    <t>Podloga na koju se postavlja kamen mora biti tehnički ispravna i mora odgovarati mjerama iz projekta.</t>
  </si>
  <si>
    <t>Izvoditelj kamenorezačkih radova je obvezan pravovremeno izvršiti kontrolu podloga i da na gradilištu provjeri dimenzije bitne za preciznu izvedbu kamenorezačkih radova.</t>
  </si>
  <si>
    <t>Način postavljanja kamena mora biti u skladu sa previlima struke i važećim propisima i standardima, te u skladu sa odednicama iz projekta.</t>
  </si>
  <si>
    <t>10.</t>
  </si>
  <si>
    <t>11.</t>
  </si>
  <si>
    <t>Međusovno spajanje cijevi vršiti navojnim fitinzima, a brtvljenje kudeljnim vlaknom i lanenim uljem.</t>
  </si>
  <si>
    <t xml:space="preserve">Staklena stijena  izrađena od PVC profila i ostakljenjem od izolirajućeg stakla 4+12+4 mm. </t>
  </si>
  <si>
    <t xml:space="preserve">Zidarski otvor 75/147 cm                                                                  </t>
  </si>
  <si>
    <t>SHEMA 7</t>
  </si>
  <si>
    <t>Krilo je otklopno.</t>
  </si>
  <si>
    <t xml:space="preserve">Zidarski otvor 80/50 cm                                                                  </t>
  </si>
  <si>
    <t>SHEMA 8</t>
  </si>
  <si>
    <t xml:space="preserve">Trokrilni  prozor  izrađen od PVC profila sa ostakljenjem izolirajućim staklom 4+12+4 mm. </t>
  </si>
  <si>
    <t>Sveukupna debljina sloja je cca 5 cm.</t>
  </si>
  <si>
    <t>Dobava i ugradba PVC kanalizacijskih cijevi.</t>
  </si>
  <si>
    <t>Cijevi oznake "E"-"Pipelife" prema ONORM B 5184.</t>
  </si>
  <si>
    <t>Boja je na bazi alkidnih smola sa pigmentom od olovnog oksida i cinka.</t>
  </si>
  <si>
    <t>Boju treba odgovarajućim sintetskim razrjeđivačem razrjediti na viskozitet pogodan za nanošenje.</t>
  </si>
  <si>
    <t xml:space="preserve">zaštićen je od korozije i predviđen za ugradnju u zid, </t>
  </si>
  <si>
    <t>proizvod “TERMOTEHNIK” Matulji</t>
  </si>
  <si>
    <t>2 priključka ...................................</t>
  </si>
  <si>
    <t>kompl. 1</t>
  </si>
  <si>
    <t>3 priključka ...................................</t>
  </si>
  <si>
    <t>kompl. 2</t>
  </si>
  <si>
    <t>4 priključka ...................................</t>
  </si>
  <si>
    <t>Slavina za pražnjenje radijatora</t>
  </si>
  <si>
    <t>dimenzija NO 15</t>
  </si>
  <si>
    <t>- komplet odljevnu garnituru, kromirana rešetkica i kromirani sifon</t>
  </si>
  <si>
    <t>Obračun po ugrađenom kompletu prema veličini umivaonika.</t>
  </si>
  <si>
    <t>a) umivaonik vel. 60 x 45 cm</t>
  </si>
  <si>
    <t>b) kutni umivaonik (postava u kotlovnici)</t>
  </si>
  <si>
    <t>c) umivaonik vel. 60 x 45 cm za invalide</t>
  </si>
  <si>
    <t> Razbijanje bet. površine nogostupa površine 100x90 cm uz sami potporni zid te po toj mjeri iskop rupe u zemlji III i IV kat. dubine 80 cm. Proboj potpornog   zida (izrada rupe) 40x40 u debljini zida od 30 cm radi polaganja plast. cijevi. Nakon ugradnje zdenca i ugradnje cijevi, zatrpavanje uz nabijanje i odvoz viška materijala na gradski deponij.</t>
  </si>
  <si>
    <t>Obračun po ugrađenom kompletu prema veličini tuš kade.</t>
  </si>
  <si>
    <t>a) tuš kada vel. 80 x 80 cm</t>
  </si>
  <si>
    <t>Dobava i ugradba akumulacijskog električnog bojlera.</t>
  </si>
  <si>
    <t>- el. bojler s grijačem snage 1,5-2 kW</t>
  </si>
  <si>
    <t>Vanjski kameni pragovi na ulaznim vratima ili balkonskim vratima, presjeka 25 x 4 cm, postavljeni u cementnom mortu.</t>
  </si>
  <si>
    <t>Nakon stvrdnjavanja Purpen pjene višak pjene se pravolinijski odreže u razini sa PVC profilom, te se reška zapunjava trajno-elastičnim kitom.</t>
  </si>
  <si>
    <t>- pri gradnji objekta dogradnje geodetskim instrumentima pravovremeno kontrolirati vertikalnost elemenata i osnovne pravce na pročelju objekta.</t>
  </si>
  <si>
    <t>- uplanu dograđenog objekta, odnosno upis u katastarske knjige, te ishođenje izvadka iz katastra (preris)</t>
  </si>
  <si>
    <t>Postojeći objekti PP Sinj se rekonstruiraju u postojećim gabaritima, te nisu uključeni u ovu stavku..</t>
  </si>
  <si>
    <t>zapornim organom i kuglastom slavinom NO10</t>
  </si>
  <si>
    <t>sa cca 4 m bakrene cijevi 10x1</t>
  </si>
  <si>
    <t>Slavina za punjenje i pražnjenje sa kapom i lancem,</t>
  </si>
  <si>
    <t>te vijčanom spojkom</t>
  </si>
  <si>
    <t>No 15</t>
  </si>
  <si>
    <t xml:space="preserve"> 2.</t>
  </si>
  <si>
    <t>Kotlovnica sa gospodarstvom ulja za loženje</t>
  </si>
  <si>
    <t>A)</t>
  </si>
  <si>
    <t>Toplovodna instalacija</t>
  </si>
  <si>
    <t>Toplovodni kotao tip VITOPLEX 100, proizvod "VIESSMANN",</t>
  </si>
  <si>
    <t xml:space="preserve">kapaciteta 130 kW, za vodu 80/60oC, komplet sa Viessmann </t>
  </si>
  <si>
    <t xml:space="preserve">Unit Vitoflame 100,  osnovnom automatikom VITOTRONIC100, </t>
  </si>
  <si>
    <t>upravljačkim ormarićem, toplinskom izolacijom i četkom za čišćenje.</t>
  </si>
  <si>
    <t>kompl.</t>
  </si>
  <si>
    <t>Sve komplet sa stezaljkama, uvodnicama za kabelske vodove, natpisnim pločicama, ožičenjem i ostalim sitnim materijalom.</t>
  </si>
  <si>
    <t>te elementima za učvršćenje. Ormarić je iz čeličnog lima,</t>
  </si>
  <si>
    <t xml:space="preserve">Zidarski otvor 276/90 cm                                                                  </t>
  </si>
  <si>
    <t>SHEMA 8A</t>
  </si>
  <si>
    <t>Prozori dim 90x90 cm, vrata 90x220 cm.</t>
  </si>
  <si>
    <t>Nadsvjetlo je fiksno ostakljeno izolirajućim staklom.</t>
  </si>
  <si>
    <t xml:space="preserve">Zidarski otvor 276/90 + 90/160 cm.                                                               </t>
  </si>
  <si>
    <t xml:space="preserve">Vratno krilo u donjem dijelu puno - PVC panel s ispunom toplinskom izolacijom, a gornji dio ostakljen izolirajućim staklom. </t>
  </si>
  <si>
    <t>Ostakljena stijena izrađena od PVC profila sa ostakljenjem izolirajućim staklom 4+12+4 mm.</t>
  </si>
  <si>
    <t xml:space="preserve">Stijenka se sastoji od dva otklopna prozora i jednokrilnih zaokretnih vrata s nadsvjetlom. </t>
  </si>
  <si>
    <t>Stavka uključuje slijedeće elemente:</t>
  </si>
  <si>
    <t>- FF (200) - komada 2</t>
  </si>
  <si>
    <t xml:space="preserve">Kamene podloge treba izvoditi iz čistog kamena šakavca, i to strojnim razastiranjem i planiranjem na projektiranu kotu. </t>
  </si>
  <si>
    <t>Izvoditelj betonskih radova obvezan je da izradi projekt betona.</t>
  </si>
  <si>
    <t xml:space="preserve">Beton se priprema na gradilištu ili se na gradilište doprema iz tvornice betona. </t>
  </si>
  <si>
    <t>Tesarski radovi podrazumjevaju izradu oplata za betonske i AB radove, izradu radnih skela, razupiranje iskopa, izradu grednika i drvenih krovišta, te izradu podkonstrukcije za razne radove.</t>
  </si>
  <si>
    <t>pocinčane trake 30x4 mm te izrada spojeva prema vanjskom uzemljivaču uz potrebno probijsnje i krpsnje zidova. Spojni vod je duljine 5m.</t>
  </si>
  <si>
    <t xml:space="preserve"> 10.1. Dobava i ugradnja čeličnih vruće cinčanih rasvjetnih stupova na betonske temelje, visine 6 m kao KORS 2B-700-3, Dalekovod Zagreb</t>
  </si>
  <si>
    <t>Izrada spoja na gradski vodovod, profil priključnog voda NO 100.</t>
  </si>
  <si>
    <t>Izvodi nadležno komunalno poduzeće.</t>
  </si>
  <si>
    <t>Obračun prema stvarno izvedenim radovima.</t>
  </si>
  <si>
    <t>komplet</t>
  </si>
  <si>
    <t>Nabava i montaža odvajača nečistoća.</t>
  </si>
  <si>
    <t>a) NO 80</t>
  </si>
  <si>
    <t>b) NO 32</t>
  </si>
  <si>
    <t>Vodovodno mjerilo s prirubnicama i kompenzacijom.</t>
  </si>
  <si>
    <t>Nabava i doprema ljevanoželjeznog poklopca.</t>
  </si>
  <si>
    <t>A.9. Dobava i polaganje opomenske plastične trake u jarak iznad kabela na 30 cm od površine terena</t>
  </si>
  <si>
    <t>- demontaža kompletne limarije na objektu, horizontalni i vertikalni odvodi, opšavi parapeta, opšavi dilatacije, vanjske prozorske klupčice i dr.</t>
  </si>
  <si>
    <t>- demontaže raznih bravarskih elemenata kao rešetke na prozorima, penjalice, antenski stupovi, vrata i sl.</t>
  </si>
  <si>
    <t>- vanjska i unutarnja stolarija</t>
  </si>
  <si>
    <t>- crijep</t>
  </si>
  <si>
    <t>- nosiva drvena krovna konstrukcija</t>
  </si>
  <si>
    <t>- parket</t>
  </si>
  <si>
    <t>- sanitarni uređaji i sanitarna galanterija</t>
  </si>
  <si>
    <t>- razvodna električna ploča</t>
  </si>
  <si>
    <t>a) šljunak kao podloga humusne zemlje debljine sloja 20 cm.Između sloja pijeska i humusa postaviti sloj geotekstila.</t>
  </si>
  <si>
    <t xml:space="preserve">Dobava, transport, razastiranje i nabijanje kamenog materijala kao kaldrme u prizemlju objekta. </t>
  </si>
  <si>
    <t>Na gotovu zbijenu zemljanu posteljicu nanjeti tucanik krupne frakcije u debljini 15 cm, zbiti ga, a potom površinu nasuti - izravnati sitnijom kamenom frakcijom.</t>
  </si>
  <si>
    <t>Obračun po m2 gotove kamene kaldrme u zbijenom stanju.</t>
  </si>
  <si>
    <t>U zidovima ostaviti otvore, šliceve i proboje prema projektu</t>
  </si>
  <si>
    <t>- 1 kom ant. ispravljač 12V, 150 mA, MKE</t>
  </si>
  <si>
    <t>- 1 kom ant. pojačalo SPP 1, 12V, 20dB, MKE</t>
  </si>
  <si>
    <t>- 1 kom pl. ormarić GEWISS 44211 mjera 460x380x120 mm</t>
  </si>
  <si>
    <t xml:space="preserve">Sve kompletno sa spajanjem i ispitivanjem </t>
  </si>
  <si>
    <t>13.4. Dobava i ugrdnja čelične pocinčane cijevi ø 2" kao nosača radio antene, duljine 5,5 m komplet sa elementima za učvrščenje u AB stup i 3 zatege od čeličnog inox užete sa pripadajućim inox steznicama. Sve komplet ugrađeno sa ostalim pričvrsnim materijalom</t>
  </si>
  <si>
    <t>13.5.Isto kao stavka 13.4. samo za RTV antene</t>
  </si>
  <si>
    <t>13.6. Dobava i ugradnja u betonski zid instalacijske cijevi CS 40 prosječne duljine 4 m, za prolaz antenskih vodova</t>
  </si>
  <si>
    <t>Hvatač nečistoća na navoj, sa holenderima, brtvenim</t>
  </si>
  <si>
    <t>Izrada odzračne posude na krajevima vertikala,</t>
  </si>
  <si>
    <t>sa priključcima za dovodni i povratni vod, priključcima za</t>
  </si>
  <si>
    <t>pojedine uređaje za klimatizaciju, sa ugrađenim finoregulirajućim</t>
  </si>
  <si>
    <t>ventilima u polaznom vodu i kuglastim slavinama u povratnom</t>
  </si>
  <si>
    <t>vodu, sa priključnom garniturom zapornih organa,</t>
  </si>
  <si>
    <t>termometrima, ventilima za pražnjenje i odzračivanje,</t>
  </si>
  <si>
    <t>3.1. Dobava svog potrebnog materijala te izrada i montaža nadgradnog razdjelnika GRO-MO. Razdjelnik će se izraditi od čeličnog dva puta dekapiranog lima, kojega obojati odgovarajućim antikorozivnim bojama i završnim, toplinski obrađenim lakom. Razdjelnik treba biti izrađen u četiri sekcije odjeljene odgovarajućim pregradama i posebnim vratima i bravama. Priključno-mjerna sekcija treba imati vrata sa bravom Elektrodistribucije te otvore sa staklom za kontrolu stanja el. brojila. Sekcije trebaju biti vidno označene radi razlikovanja. U razdjelnik će se ugraditi slijedeća oprema kao proizvodnje «Schneider»:</t>
  </si>
  <si>
    <t>I SEKCIJA priključno-mjerna</t>
  </si>
  <si>
    <t xml:space="preserve">- 3 kom mjerni srujni transformator 100/5 A kl.0,5 </t>
  </si>
  <si>
    <t xml:space="preserve">13. RTV ANTENSKA INSTALACIJA </t>
  </si>
  <si>
    <t>13.1. Dobava te ugradnja antenskih vodova kao  KOKA 2200 HIRSCHMANN  na kabelske trase i kroz instalacijske cijevi u beton i kroz pregradne zidove, komplet sa potrebnim štemanjem žljebova u pregradnim zidovima.</t>
  </si>
  <si>
    <t xml:space="preserve">-  KOKA 2200  </t>
  </si>
  <si>
    <t>-  inst. cijevi CS 20</t>
  </si>
  <si>
    <t xml:space="preserve">Zidarski otvor 355/140 cm                                                                  </t>
  </si>
  <si>
    <t>28.</t>
  </si>
  <si>
    <t>SHEMA 20a</t>
  </si>
  <si>
    <t>29.</t>
  </si>
  <si>
    <t>SHEMA 21</t>
  </si>
  <si>
    <t xml:space="preserve">Zidarski otvor 220/70 cm                                                                  </t>
  </si>
  <si>
    <t>30.</t>
  </si>
  <si>
    <t>SHEMA 22</t>
  </si>
  <si>
    <t xml:space="preserve">Četverokrilni  prozor  izrađen od PVC profila sa ostakljenjem izolirajućim staklom 4+12+4 mm. </t>
  </si>
  <si>
    <t>Izvoditelj je u obvezi izraditi bitne detalje ugradbe.</t>
  </si>
  <si>
    <t>Broj detalja određuje i detalje ovjerava projektant.</t>
  </si>
  <si>
    <t>- Izrada sheme vezivanja upravljačkog ormara</t>
  </si>
  <si>
    <t>- Podešavanje programa za mikroprocesorski regulator</t>
  </si>
  <si>
    <t>- Statička i dinamička simulacija cjelogodišnjeg rada sustava</t>
  </si>
  <si>
    <t>- Usklađivanje kontrolnih parametara sa projektom strojarskih instalacija</t>
  </si>
  <si>
    <t>- Nadzor nad ugradnjom opreme</t>
  </si>
  <si>
    <t>- Puštanje u pogon i testiranje uređaja</t>
  </si>
  <si>
    <t>- Isporuka pismenih uputstava za rad</t>
  </si>
  <si>
    <t>- Obuka osoblja korisnika</t>
  </si>
  <si>
    <t>- protusmrzavajući termostat........................</t>
  </si>
  <si>
    <t>- programski software</t>
  </si>
  <si>
    <t>- dobavni volumen</t>
  </si>
  <si>
    <t>- pad tlaka</t>
  </si>
  <si>
    <t>- fleksibilni priključci</t>
  </si>
  <si>
    <t>- varijator brzine</t>
  </si>
  <si>
    <t>- prostorni termostat RTR7012</t>
  </si>
  <si>
    <t>- protok uzduha</t>
  </si>
  <si>
    <t>- ogrijevni kapacitet</t>
  </si>
  <si>
    <t>- ul. temperature vode</t>
  </si>
  <si>
    <t>- ul. temperatura uzduha</t>
  </si>
  <si>
    <t>- protok vode</t>
  </si>
  <si>
    <t>A) RUŠENJA I DEMONTAŽE</t>
  </si>
  <si>
    <t>B) ZEMLJANI RADOVI</t>
  </si>
  <si>
    <t>C) BETONSKI I AB RADOVI</t>
  </si>
  <si>
    <t>E) TESARSKI RADOVI</t>
  </si>
  <si>
    <t>H) KROVOPOKRIVAČKI RADOVI</t>
  </si>
  <si>
    <t>UKUPNO - M):</t>
  </si>
  <si>
    <t>UKUPNO - N):</t>
  </si>
  <si>
    <t>- na «L» nosače postavljene po parapetnom zidu s unutarnje strane (1kom/m)</t>
  </si>
  <si>
    <t>m 72</t>
  </si>
  <si>
    <t xml:space="preserve">- na «T» nosače na betonske </t>
  </si>
  <si>
    <t xml:space="preserve">   pogačice (1kom/m)</t>
  </si>
  <si>
    <t>Stavka uključuje iskolčenje trase prije iskopa instalacijskih kanala, te izradu snimke - katastra podzemnih instalacija u šest (6) primjeraka koji se predaju naručitelju, i to za:</t>
  </si>
  <si>
    <t>Snimak podzemnih instalacija mora biti ovjeren od nadležne katastarske službe.</t>
  </si>
  <si>
    <t>Iskolčenje trase i snimak podzemnih instalacija je u okviru površine od cca 1200 m2.</t>
  </si>
  <si>
    <t>- elektroinstalacije i vanjsku rasvjetu</t>
  </si>
  <si>
    <t>Snimkom obuhvatiti sva instalacijska okna i to situacijski s visinskim kotama, ta za ista dati poseban detaljni prikaz (detalj okna)..</t>
  </si>
  <si>
    <t xml:space="preserve">12.2.Dobava i ugradnja podžbukne modularne  priključnice za 4 modula sa ugradnjom dvije RJ 45 – 100 MHz priključnice kao IBM , komplet sa kutijom, nosivim okvirom, vanjskim okvirom, dva slijepa poklopca i spajanjem. Utičnice su opremljene raznobojnim blendama radi onemugućavanja pogrešnog priključenja.   </t>
  </si>
  <si>
    <t>12.3.Isto kao st. 10.2. samo priključnice za ugradnju u parapetne plastične kanale</t>
  </si>
  <si>
    <t>12.4.Dobava materijala te izrada instalacije analognog priključka za telefon. Ukupno se ugrađuje:</t>
  </si>
  <si>
    <t>Dobava i ugradba kuglaste navojne slavine za vodovodnu instalaciju NP 10, s poniklovanom kapom i rozetom.</t>
  </si>
  <si>
    <t>Obračun po ugrađenom komadu.</t>
  </si>
  <si>
    <t>Dobava i ugradba kuglaste navojne slavine za vodovodnu instalaciju NP 10, samo s ručkom.</t>
  </si>
  <si>
    <t>Dobava i ugradba kuglaste navojne slavine za vodovodnu instalaciju NP 10, s ručkom, ispustom i holenderom.</t>
  </si>
  <si>
    <t>Dobava i ugradba poniklovanih revizijskih vratašca, komplet s okvirom.</t>
  </si>
  <si>
    <t>Obračun po komadu prema veličini vratašca.</t>
  </si>
  <si>
    <t>a) veličine 20 x 20 cm</t>
  </si>
  <si>
    <t>kompleta</t>
  </si>
  <si>
    <t>UKUPNO - 3) Vodovodna instalacija u objektu:</t>
  </si>
  <si>
    <t>Cijevi međusobno spajati naglavcima s gumenim prstenom, te pričvrsnim materijalom.</t>
  </si>
  <si>
    <t>Obračun po m1 ugrađene cijevi prema promjeru cijevi.</t>
  </si>
  <si>
    <t>a) ND 110</t>
  </si>
  <si>
    <t>b) ND 75</t>
  </si>
  <si>
    <t>c) ND 50</t>
  </si>
  <si>
    <t>Dobava i ugradba fazonskih komada za cijevi pod stavkom 1.</t>
  </si>
  <si>
    <t>Obračun po kom ugrađenih fazona, a prema promjeru.</t>
  </si>
  <si>
    <t>12.</t>
  </si>
  <si>
    <t>Betoniranje može otpočeti po odobrenju nadzornog inženjera, a po pregledu ugrađene armature, podloga, skela i oplata.</t>
  </si>
  <si>
    <t>Transport betona od mjesta pripreme do mjesta ugradbe mora se odvijati na način koji isključuje mogućnost segregacije betona i promjenu sastava ili svojstva betona.</t>
  </si>
  <si>
    <t>7.1. Dobava i ugradnja podžbuknih običnih rasvjetnih prekidača 10 A kao GEWISS u odgovarajućoj boji (za ND i OD) komplet sa razvodnom kutijom i izradom rupe u zidu za ugradnju.</t>
  </si>
  <si>
    <t>kompl. 4</t>
  </si>
  <si>
    <t xml:space="preserve">Zaštitna kotlovska cirkulacijska crpka sa holenderima, </t>
  </si>
  <si>
    <t>tip CXL80-32, proizvod “Salmson”</t>
  </si>
  <si>
    <t>Automatski ionski omekšivač, DMEaWZE 0100150060,</t>
  </si>
  <si>
    <t>Ukupna debljina ploče 15 cm.</t>
  </si>
  <si>
    <t>Nagib krova 25 stupnjeva.</t>
  </si>
  <si>
    <t>14.</t>
  </si>
  <si>
    <t>Obračun po m2 mjereno po kosini.</t>
  </si>
  <si>
    <t>Beton MB-20.</t>
  </si>
  <si>
    <t>15.</t>
  </si>
  <si>
    <t>Strojni široki iskop za građevinsku jamu.</t>
  </si>
  <si>
    <t>Obračun po m3 prema kategoriji terena.</t>
  </si>
  <si>
    <t>Strojni iskop jarkova za temeljne trake.</t>
  </si>
  <si>
    <t>- zupčasta spojnica - komada 2</t>
  </si>
  <si>
    <t>- FF (300) - komada 1</t>
  </si>
  <si>
    <t>- "E" komad  - komada 1</t>
  </si>
  <si>
    <t>- "Q" komad - komada 1</t>
  </si>
  <si>
    <t>- "T" komad promjera 100/80 - komada 1</t>
  </si>
  <si>
    <t>6.4. Isto kao st. 6.1. samo za priključak osjetnika sa slijedećim materijalom:</t>
  </si>
  <si>
    <t xml:space="preserve">- 8 m LiyCy 2x0,6 mm  </t>
  </si>
  <si>
    <t>- 3 m inst. cijevi CS 20</t>
  </si>
  <si>
    <t>- 3 m plastičnih kanalica</t>
  </si>
  <si>
    <t>6.5. Isto kao st. 6.1. samo za priključak EMPV sa slijedećim materijalom:</t>
  </si>
  <si>
    <t>Ispitivanje postavljene instalacije na vodonepropusnost.</t>
  </si>
  <si>
    <t>UKUPNO - 4) Vertikalna kanalizacija u objektu:</t>
  </si>
  <si>
    <t>Kompletirati okovom, kvakom i štitnikom, cilindar bravom s kompletom ključeva, uređajem za fiksiranje jednog krila u pod i strop, te gumenim odbojnicima.</t>
  </si>
  <si>
    <t>Kompletirati okovom, kvakom i štitnikom, cilindar bravom s kompletom ključeva, uređajem za fiksiranje jednog krila u strop i pod, te gumenim odbojnicima.</t>
  </si>
  <si>
    <t>7.25. Dobava i ugradnja parapetnih plastičnih kanalica sa poklopcem i uzdužnom limenom pregradom, za ugradnju utičnica. Kanal je kao tipa REHAU BK i u njega se ugrađuju šuko i komunikacijske utičnice, komplet sa svim potrebnim priborom.</t>
  </si>
  <si>
    <t xml:space="preserve">8. SVIJETILJKE </t>
  </si>
  <si>
    <t>8.1. Dobava i ugradnja fluorescentnih svjetiljki kao THORN PUNCH BD60 136 CP  komplet sa odgovarajućim cijevima 3000K</t>
  </si>
  <si>
    <t>8.2. Isto kao st. 8.1. samo svjetiljke kao THORN PUNCH ALU 136 CP  komplet sa odgovarajućim cijevima 3000K</t>
  </si>
  <si>
    <t>5.11. Dobava materijala te izrada instalacije za priključak pogona za otvaranje posmičnih dvorišnih vratiju. Ukupno se ugrađuje slijedeći instalacijski materijal:</t>
  </si>
  <si>
    <t>PP00-Y 3x2,5 mm2</t>
  </si>
  <si>
    <t>PP00-Y 5x2,5 mm2</t>
  </si>
  <si>
    <t>Izbor odgovarajućeg sistema prepušten je izvoditelju.</t>
  </si>
  <si>
    <t>Cijena razupiranja uključena je u radove za koje je nužno izvesti razupiranje.</t>
  </si>
  <si>
    <t>Grednici i drvena krovišta izrađuju se iz rezane jelove ili smrekove građe koja u svemu mora odgovarati važećim propisima.</t>
  </si>
  <si>
    <t>Prije izrade konstruktivnih sklopova građa mora biti zaštićena sredstvom za zaštitu drva.</t>
  </si>
  <si>
    <t>Dimenzija građe mora odgovarati stsaičkom proračunu.</t>
  </si>
  <si>
    <t>Način spajanja elemenata mora odgovarati statičkom proračunu i detaljima.</t>
  </si>
  <si>
    <t>Spojna sredstva moraju zadovoljavati važeće propise i standarde.</t>
  </si>
  <si>
    <t>Nasipanje vršiti pogodnim materijalom iz iskopa, u slojevima visine do 30 cm uz strojno zbijanje vibronabijačima.</t>
  </si>
  <si>
    <t>Skidanje asfaltnog zastora.</t>
  </si>
  <si>
    <t>- 15 m voda IY(St)Y 2x2x0,6 mm</t>
  </si>
  <si>
    <t>- 6 m inst. cijevi CS 20</t>
  </si>
  <si>
    <t>- 1 kom p/ž tel. utičnica RJ12</t>
  </si>
  <si>
    <t>Sve komplet sa spajanjem</t>
  </si>
  <si>
    <t>12.5. Dobava i ugradnja instalacijskih cijevi u betonske  i pregradne zidove, u pod prije postavljanja estriha, u pregradne zidove od KNAUF-a, komplet sa potrebnim štemanjem žljebova u pregradnim i betonskim zidovima  te ugradnjom razvodnih kutija:</t>
  </si>
  <si>
    <t xml:space="preserve">m   </t>
  </si>
  <si>
    <t>- CS 32</t>
  </si>
  <si>
    <t>12.6. Dobava i ugradnja podnih razvodnih kutija prije postavljanja estriha mjera 150x250x50 mm kompletsa poklopcem te uvod instalacijskih cijevi</t>
  </si>
  <si>
    <t>12.7.Dobava i ugradnja u već pripremljene žljebove instalacijskih cijevi:</t>
  </si>
  <si>
    <t>- CS 50</t>
  </si>
  <si>
    <t>12.8.Dobava materijala te izrada spojnog voda između GKO i KO komplet sa potrebnim štemanjem žljebova. Ugrađuje se:</t>
  </si>
  <si>
    <t>- kabel UTP CAT5</t>
  </si>
  <si>
    <t>- kabel IY(St)Y 20x4x0,6mm</t>
  </si>
  <si>
    <t>m 30</t>
  </si>
  <si>
    <t>- vod P/M 1x16 mm</t>
  </si>
  <si>
    <t>- inst. cijevi CS 40</t>
  </si>
  <si>
    <t>- inst. cijevi CS 25</t>
  </si>
  <si>
    <t>12.9.Dobava i ugradnja kabelskih limenih staza komplet sa djelovima za nastavljanje, učvrščenje i skretanje:</t>
  </si>
  <si>
    <t>- PK 100</t>
  </si>
  <si>
    <t>m 13</t>
  </si>
  <si>
    <t>- PK 150</t>
  </si>
  <si>
    <t>m 8</t>
  </si>
  <si>
    <t>3.11.Dobava svog potrebnog materijala te izrada i montaža nadgradnog razdjelnika RPDA. Razdjelnik će se izraditi od čeličnog dva puta dekapiranog lima, kojega obojati odgovarajućim antikorozivnim i završnim bojama, toplinski obrađenim lakom u zaštiti IP 44. U razdjelnik će se ugraditi slijedeća oprema kao proizvodnje «Schneider»:</t>
  </si>
  <si>
    <t>- 1 kom str.dif.sklopka kao RCCB 25 2P 300 mA</t>
  </si>
  <si>
    <t>- 2 kom sklopka C60H 16C/1</t>
  </si>
  <si>
    <t>3.12.Dobava svog potrebnog materijala te izrada i montaža nadgradnog razdjelnika RPK. Razdjelnik će se izraditi od čeličnog dva puta dekapiranog lima, kojega obojati odgovarajućim antikorozivnim i završnim bojama, toplinski obrađenim lakom u zaštiti IP 44. Vrata opremiti patent zatvaračem. U razdjelnik će se ugraditi slijedeća oprema kao proizvodnje «Schneider»:</t>
  </si>
  <si>
    <t>- 1 kom strujno diferencijalna sklopka kao RCCB 25 4P 300 Ma</t>
  </si>
  <si>
    <t>- 1 kom naponski okidač MX+OF</t>
  </si>
  <si>
    <t>- 1 kom udarno tipkalo na vratima razdjelnika</t>
  </si>
  <si>
    <t>- 6 kom sign. svjet. – zelena na vrat. razdjelnika</t>
  </si>
  <si>
    <t>-  inst. cijevi CS 25</t>
  </si>
  <si>
    <t xml:space="preserve">13.2. Dobava i ugradnja RTV utičnice podžbukne kao DELTA SEA 2400 komplet sa kutijom i spajanjem. </t>
  </si>
  <si>
    <t>13.3.Dobava i ugradnja sat. antene i pripadajuće opreme kao:</t>
  </si>
  <si>
    <t>- 1 kom sat. ant. OFS 105AI GIBERTI</t>
  </si>
  <si>
    <t>- 1 kom LNB multi nosač GIBERTINI</t>
  </si>
  <si>
    <t>- 2 kom HIR.CS400 LNB QUATRO</t>
  </si>
  <si>
    <t>- 1 kom antena log.UHF/VHF (K5-12,21-69)</t>
  </si>
  <si>
    <t>Sva krila su otklopna .</t>
  </si>
  <si>
    <t xml:space="preserve"> sastav slojeva :</t>
  </si>
  <si>
    <t>Gredice se pričvršćuju za podlogu vijcima s PVC tiplom, i to minimalno 1 vijak/m1.</t>
  </si>
  <si>
    <t>9.7. Dobava i ugradnja kulisnog prigušivača buke ulaznog zraka, mjera: 600x900x1500 mm usklađenog sa važećim normama za buku i podacima ugrađenog postrojenja, komplet sa pričvrsnim i spojnim elementima</t>
  </si>
  <si>
    <t xml:space="preserve">9.8. Isto kao st.9.7. samo za izlazni zrak mjera: 600x900x1200 mm </t>
  </si>
  <si>
    <t>jarkovi za temeljni  razvod instalacija hidrantske</t>
  </si>
  <si>
    <t xml:space="preserve">b) iznad uvaljanog tamponskog sloja, podloga debljine 10,0 cm, u objektu, </t>
  </si>
  <si>
    <t>Dobava materijala i  nasipanje ravnog krova  humusnom zemljom.</t>
  </si>
  <si>
    <t>Stavka obuhvaća dobavu i izradu sloja od humusne zemlje za sadnju biljaka zelenog krova.</t>
  </si>
  <si>
    <t>Debljina sloja 20 cm.</t>
  </si>
  <si>
    <t>Strojno betoniranje zidova i ploča vodomjernog okna.</t>
  </si>
  <si>
    <t xml:space="preserve">Beton MB-30. </t>
  </si>
  <si>
    <t>Veličina okna 350x170x210 cm.</t>
  </si>
  <si>
    <t>9.</t>
  </si>
  <si>
    <t>Dobava materijala i izrada pokrova kosog krova MEDITERAN crijepom.</t>
  </si>
  <si>
    <t>Nagib krova je 25 stupnjeva.</t>
  </si>
  <si>
    <t>Krov je provjetravana konstrukcija.</t>
  </si>
  <si>
    <t xml:space="preserve">10.2.Dobava i ugradnja na rasvjetni stup te spajanje svjetiljke kao GAMALUX LVC – 06 TEP komplet sa predspojnom spravom, žaruljom NAV-E 70/E  te nasadnikom tipa B i nagibom svjetiljke od 15o. </t>
  </si>
  <si>
    <t>10.3.Isto kao st. 10.2. samo sa nasadnikom tipa A i pripadajućim vruće cinčanim krakom LVC – 06 za učvršćenje na zid</t>
  </si>
  <si>
    <t>Stavkom se predviđa skidanje svih slojeva do vrha betonske podloge (betonska podloga ispod hidroizolacije).</t>
  </si>
  <si>
    <t>a) umivaonik, armatura, sifonski luk, te sanitarna galanterija uz umivaonik kao: ogledalo, etažer, držači ručnika i sapuna</t>
  </si>
  <si>
    <t>U jediničnu cijenu uračunata je nabava građe, transportni i manipulativni troškovi, obrada elemenata, zaštita građe propisanim zaštitnim sredstvom, spojna sredstva i montaža.</t>
  </si>
  <si>
    <t>Pocinčane čelične cijevi sa cijevnim lukovima</t>
  </si>
  <si>
    <t>i brtvenim materijalom dimenzija ( dio u kotlovnici ):</t>
  </si>
  <si>
    <t>m 1,5</t>
  </si>
  <si>
    <t>d) NO 15</t>
  </si>
  <si>
    <t>b) NO 65</t>
  </si>
  <si>
    <t>c) NO 32</t>
  </si>
  <si>
    <t>d) NO 25</t>
  </si>
  <si>
    <t>2.2.Dobava i polaganje opomenske plastične trake u jarak iznad kabela na 30 cm od površine terena</t>
  </si>
  <si>
    <t>Obračun po m3 prema vrsti konstrukcije.</t>
  </si>
  <si>
    <t>UKUPNO - Š):</t>
  </si>
  <si>
    <t>Betonski radovi izvode se u skladu s Pravilnikom o tehničkim normativima za beton i armirani beton ( Sl. list 15/90), u skladu sa projektima arhitekture i konstrukcije, te u skladu sa projektom betona.</t>
  </si>
  <si>
    <t>Betoni B II kategorije moraju biti proizvedeni u pogonu čije karakteristike udovoljavaju HRN U.M1.050.</t>
  </si>
  <si>
    <t>Ako u statičkom računu ili u opisu stavke nije drukčije naznačeno, limovi, šipke i profili moraju biti izrađeni iz čelika oznake Č.0360 (oznaka u projektima ČN.22), a cijevi bez šava moraju biti izrađene iz čelika oznake Č.1212.</t>
  </si>
  <si>
    <t>Svaka vrsta upotrebljenog materijala mora biti u skladu sa odgovarajućim standardom:</t>
  </si>
  <si>
    <t>- limovi - HRN C.B4.051 i 110</t>
  </si>
  <si>
    <t>- cijevi - HRN C.B5.021, 122, 123, 124, 221 i 222</t>
  </si>
  <si>
    <t>- profili - HRN C.B3.101, 111, 131 i 141.</t>
  </si>
  <si>
    <t>Ako je opisom određena uporaba betonskog čelika isti mora biti u skladu sa standardom HRN C.K6.020.</t>
  </si>
  <si>
    <t>Presjeci čeličnih profila i debljine limova moraju odgovarati zadanim opterećinjama i biti u skladu sa detaljima priloženim u projektu.</t>
  </si>
  <si>
    <t>1) Vanjski vodovod</t>
  </si>
  <si>
    <t>UKUPNO - 1) Vanjski vodovod:</t>
  </si>
  <si>
    <t xml:space="preserve">2) Vanjska kanalizacija </t>
  </si>
  <si>
    <t>UKUPNO - 2) Vanjska kanalizacija:</t>
  </si>
  <si>
    <t>3) Vodovodna instalacija u objektu</t>
  </si>
  <si>
    <t>4) Vertikalna kanalizacija u objektu</t>
  </si>
  <si>
    <t>5) Horizontalna - temeljna kanalizacija u objektu</t>
  </si>
  <si>
    <t>6) Sanitarni uređaji</t>
  </si>
  <si>
    <t>- keramičke pločice ili teraco ploče postavljene u cementnom mortu, debljine 5 cm</t>
  </si>
  <si>
    <t>- betonska podloga debljine 4 cm</t>
  </si>
  <si>
    <t>- cementni estrih debljine 5 cm</t>
  </si>
  <si>
    <t>- PE folija + toplinska izolacija debljine 5 cm</t>
  </si>
  <si>
    <t>- cementni estrih debljine 6 cm</t>
  </si>
  <si>
    <t>Postolje izbetonirati preko betonske podloge na projektom naznačenoj poziciji.</t>
  </si>
  <si>
    <t>Obračun po m3 prema veličini postolja.</t>
  </si>
  <si>
    <t>19.</t>
  </si>
  <si>
    <t>20.</t>
  </si>
  <si>
    <t>21.</t>
  </si>
  <si>
    <t>b) RA 400/500</t>
  </si>
  <si>
    <t>c) MA 500/560</t>
  </si>
  <si>
    <t>kg</t>
  </si>
  <si>
    <t>Obračun po komadu postavljenih obujmica.</t>
  </si>
  <si>
    <t>Dobava i ugradba podne sifonske rešetke iz PP-a za sanitarne čvorove.</t>
  </si>
  <si>
    <t>Obračun po m2 mjereno po kosini krova, a prema presjeku gredica.</t>
  </si>
  <si>
    <t>- 1 kom elektroničko trofazno kombi brojilo radne i jalove energije s registracijom vršnog opterećenja: brojilo radne energije raz. točnosti 1; 3x230/400 V; 5(1,5-6)A; brojilo jalove energije raz. točnosti 3 ili bolje; 3x230/400 V; 5(1,5-6)A</t>
  </si>
  <si>
    <t>- 1 kom osigurača kao IF 6A 3P sa mogućnošću plombiranja</t>
  </si>
  <si>
    <t xml:space="preserve"> opremanjem razdjelnika postrojenja sa jednim  jednofaznim izvodom od 16 A za vlastitu potrošnju agregatnice </t>
  </si>
  <si>
    <t>Sve kopletno sa opremanjem pogonskog stroja gorivom, uljem i rashladnom tekućinom te formiranjem baterije. Ispitivanje puštanje postrojenja u probni rad, primopredaja te predaja investitoru dokumentacije, atesta i ispitnih listova.</t>
  </si>
  <si>
    <t> Dobava i ugradnja montažnog telefonskog zdenca tipa D1 (90x60x70 cm) uz predhodno osiguranje odvodnje i obradu priključka cijevi i spoja sa površinom nogostupa. Zdenac opremiti teškim poklopcem (40 kN?)</t>
  </si>
  <si>
    <t>Iskop vršiti strojno, bez upotrebe eksploziva.</t>
  </si>
  <si>
    <t>Obloga poda PVC pločama</t>
  </si>
  <si>
    <t>Postava PVC sokla</t>
  </si>
  <si>
    <t>Obračun po m2 izvedene obloge poda.</t>
  </si>
  <si>
    <t>Obračun po m1 izvedenog PVC sokla.</t>
  </si>
  <si>
    <t>2.3.Dobava i ugradnja cijevi pri ulazu kabela u građevinu</t>
  </si>
  <si>
    <t>-  PHDE  80 mm</t>
  </si>
  <si>
    <t>nadzornog inženjera</t>
  </si>
  <si>
    <t>Slavina za punjenje i pražnjenje sa kapom</t>
  </si>
  <si>
    <t>i lancem, te vijčanom spojkom</t>
  </si>
  <si>
    <t>NO15 ......................................................</t>
  </si>
  <si>
    <t>22x1.......................................................</t>
  </si>
  <si>
    <t>m 2</t>
  </si>
  <si>
    <t>28x1,5 ...................................................</t>
  </si>
  <si>
    <t>m 16</t>
  </si>
  <si>
    <t>m 5</t>
  </si>
  <si>
    <t>54x2 ...................................................</t>
  </si>
  <si>
    <t>m 15</t>
  </si>
  <si>
    <t>U cijenu uključiti podupiranje postojeće stropne konstrukcije za obe etaže, te sprezanje nove i stare konstrukcije.</t>
  </si>
  <si>
    <t xml:space="preserve"> d = 6,00 cm</t>
  </si>
  <si>
    <t>Strojno betoniranje AB  dva centralna  stubišta u glatkoj oplati.</t>
  </si>
  <si>
    <t>Uključene kose ploče,podesti i stube.</t>
  </si>
  <si>
    <r>
      <t xml:space="preserve">Pažljivo ručno </t>
    </r>
    <r>
      <rPr>
        <sz val="10"/>
        <rFont val="Arial"/>
        <family val="2"/>
      </rPr>
      <t xml:space="preserve">skidanjekidanje žbuke sa podgleda armirano-betonskih stropova </t>
    </r>
  </si>
  <si>
    <t>stavka uključuje i konstruktivno armiranje sa armaturnom mrežom Q-335 (5,32 kg/m2)</t>
  </si>
  <si>
    <t>19 članaka ..............................................</t>
  </si>
  <si>
    <t>20 članaka ..............................................</t>
  </si>
  <si>
    <t>21 članak ..............................................</t>
  </si>
  <si>
    <t xml:space="preserve">Tlačno lijevani aluminijski radijatori, tip MODEX eko 1200/80, </t>
  </si>
  <si>
    <t>Kamenorezački radovi obuhvaćaju izradu podnih i zidnih kamenih obloga, izradu kamenih obloga ostalih arhitektonskih elemenata, izradu i postavu pragova, klupčica i poklopnica, te izradu i postavu kamenih masiva.</t>
  </si>
  <si>
    <t>Kvalitet i svojstva kamena, oblik i mjere ploča, kvalitet obrade površina, kriteriji kvalifikacije kamena, uvjeti skladištenja, pakovanja i transporta moraju odgovarati standardu HRN B.B3.200.</t>
  </si>
  <si>
    <t>Dobava i ugradba utorenog sljemenjaka na sljeme ili greben kosog krova.</t>
  </si>
  <si>
    <t>Postava podne obloge od ploča vel. 300x300x2,5 mm, tip RHINOTEX - Armstrong.</t>
  </si>
  <si>
    <t>Boja ploča prema odabiru projektanta.</t>
  </si>
  <si>
    <t>Postava bez naglašenih sljubnica, ljepljenjem za podlogu odgovarajućim ljepilom.</t>
  </si>
  <si>
    <t>Postava sokla od PVC trake (kutna traka) razvijene širine 8 cm.</t>
  </si>
  <si>
    <t>Postava ljepljenjem za pod i za zid.</t>
  </si>
  <si>
    <t>Ploče se proizvode prema standardu DIN 16950.</t>
  </si>
  <si>
    <t>Izvedba prema radioničkom nacrtu koji izrađuje izvođač, a ovjerava projektant.</t>
  </si>
  <si>
    <t>Dimenzije provjeriti na licu mjesta.</t>
  </si>
  <si>
    <t>Za vrijeme ispitivanja na smije doći do propuštanja vode ni u jednom dijelu sustava.</t>
  </si>
  <si>
    <t>Stavka uključuje i ishođenje atesta o vodonepropusnosti sustava odvodnje od ovlaštene tvrtke koja obavlja ispitivanje.</t>
  </si>
  <si>
    <t>Ispitivanje vodonepropusnosti septičke jame.</t>
  </si>
  <si>
    <t>Stavka uključuje i izradu kineta te obradu dna i zidova okna cementnim mortom 30 cm od najvišeg ulijeva.</t>
  </si>
  <si>
    <t>Obračun po komadu prema svijetloj veličini tlocrtnog otvora.</t>
  </si>
  <si>
    <t xml:space="preserve">a) 60 x 60 cm </t>
  </si>
  <si>
    <t>Količine za 1 okno :</t>
  </si>
  <si>
    <t xml:space="preserve">- ( beton 1 - 1,4 m3/kom ) </t>
  </si>
  <si>
    <t>- (oplata 9 - 11 m2/kom)</t>
  </si>
  <si>
    <t>- (armatura 55 - 75 kg/kom)</t>
  </si>
  <si>
    <t>- (stupaljke 3 kom/kom)</t>
  </si>
  <si>
    <t xml:space="preserve"> vel. temelja 220 x 50 x 60 cm. (komada 2)</t>
  </si>
  <si>
    <t>INSTALACIJE VODOVODA I KANALIZACIJE</t>
  </si>
  <si>
    <t>Ukupno INSTALACIJE VODOVODA I KANALIZACIJE:</t>
  </si>
  <si>
    <t xml:space="preserve">14.8. Dobava materijala te izrada uzemljivača od Fe-Zn 30x4 mm trake polaganjem u zemljene jarke. Sve križne spojnice u zemlji nakon pritezanja zaliti vrućim btumenom. Komplet sa svim standardnim  spojnim materijalom </t>
  </si>
  <si>
    <t>14.9. Isto kao st. 14.8. samo se uzemljivač ugrađuje u temelje prilikom gradnje i povezuje na armaturu</t>
  </si>
  <si>
    <t>Stavkom se obračunava skidanje pločica sa zidova koji se ne ruše.</t>
  </si>
  <si>
    <t>Žbuka se sastoji od podkonstrukcije - "štuketa" preko kojih je nanesen sloj žbuke.</t>
  </si>
  <si>
    <t>Iskop za dilataciju A,B,C,D,E,F.</t>
  </si>
  <si>
    <t xml:space="preserve"> debljina zida 20 cm</t>
  </si>
  <si>
    <t xml:space="preserve"> temelj tlocrtne veličine 80/160 cm</t>
  </si>
  <si>
    <t>3.4. Dobava svog potrebnog materijala te izrada i montaža ugradnog razdjelnika RP1/P.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</si>
  <si>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I SEKCIJA normalne dobave</t>
  </si>
  <si>
    <t>- 1 kom str.dif.sklopka kao RCCB 40 4P 300 mA</t>
  </si>
  <si>
    <t>- 4 kom sklopka C60H 10C/1</t>
  </si>
  <si>
    <t>- 13 kom sklopka C60H 16C/1</t>
  </si>
  <si>
    <t>- 1 kom motorna sklopka 2TE-MS7-2,5/2p</t>
  </si>
  <si>
    <t>II SEKCIJA osigurane dobave</t>
  </si>
  <si>
    <t>- 9 kom sklopka C60H 10C/1</t>
  </si>
  <si>
    <t>- 7 kom sklopka C60H 16C/1</t>
  </si>
  <si>
    <t xml:space="preserve">- 1 kom transformator 220/24 V 40VA              </t>
  </si>
  <si>
    <t>- 2 kom motorna sklopka 2TE-MS7-1/2p</t>
  </si>
  <si>
    <t>3.5. Dobava svog potrebnog materijala te izrada i montaža ugradnog razdjelnika RP2/P. Razdjelnik će se izraditi od čeličnog dva puta dekapiranog lima, kojega obojati odgovarajućim antikorozivnim bojama</t>
  </si>
  <si>
    <t>Dobava i ugradba umivaonika od keramike I klase.</t>
  </si>
  <si>
    <t>-</t>
  </si>
  <si>
    <t>Obračun po komadu, prema promjeru.</t>
  </si>
  <si>
    <t>Tip HL 300 proizvod "Hutterer &amp; Lechner".</t>
  </si>
  <si>
    <t>- iskop za spremnik goriva - ( 81,00 m3 )</t>
  </si>
  <si>
    <t>Uključen iskop za uređenje okoliša.</t>
  </si>
  <si>
    <t>iskop za kanalizacione šahte ( 175,00 m3)</t>
  </si>
  <si>
    <t>- iskop za separatore i mastolov - ( 120,00 m3 )</t>
  </si>
  <si>
    <t>Strojno nasipanje uz temelje objekta, separatora i sl.</t>
  </si>
  <si>
    <t>Stavka uključuje i ishođenje atesta o vodonepropusnosti septičke jame od ovlaštene tvrtke koja obavlja ispitivanje.</t>
  </si>
  <si>
    <t>Septička jama veličine 780x360x438 cm.</t>
  </si>
  <si>
    <t>Sama demontaža ne smije se vršiti prije nego što beton postigne odgovarajuću čvrstoću.</t>
  </si>
  <si>
    <t>Oplate u svemu moraju odgovarati važećim propisima i standardima.</t>
  </si>
  <si>
    <t>Vijci moraju biti antikorozivno obrađeni.</t>
  </si>
  <si>
    <t>Ormarić tvornički bojan, s oznakom "H" na vratašcima.</t>
  </si>
  <si>
    <t>Ukupno se polaže:</t>
  </si>
  <si>
    <t>- kabel PP00-Y 5x16 mm2</t>
  </si>
  <si>
    <t>m</t>
  </si>
  <si>
    <t>- kabel PP00-Y 5x10 mm2</t>
  </si>
  <si>
    <t>- kabel PP00-Y 5x4 mm2</t>
  </si>
  <si>
    <t>Obračun po m2 prema sastavu slojeva.</t>
  </si>
  <si>
    <t>- toplinska izolacija debljine sloja 2 cm i  zaštitna folija</t>
  </si>
  <si>
    <t>- cementna glazura debljine 2 cm</t>
  </si>
  <si>
    <t>1.5.Probijanje međukatne konstrukcije te izrada otvora mjera:</t>
  </si>
  <si>
    <t> 25x7 cm</t>
  </si>
  <si>
    <t>Na stupove oslanja se primarna čelična greda HOP 160/100/5.</t>
  </si>
  <si>
    <t>Strojno zasipanje jarkova nakon postave instalacija.</t>
  </si>
  <si>
    <t>Zaštita stijenki postavljenog podzemnog spremnika za lož ulje kamenim granulatom tip "0".</t>
  </si>
  <si>
    <t>Debljina zaštitnog sloja 10 cm.</t>
  </si>
  <si>
    <t>kom. 12</t>
  </si>
  <si>
    <t xml:space="preserve">PV 150 </t>
  </si>
  <si>
    <t>kom. 4</t>
  </si>
  <si>
    <t>Tlačna rešetka, tip OAH-2L, proizvod Klimaoprema,</t>
  </si>
  <si>
    <t>slijedećih dimenzija:</t>
  </si>
  <si>
    <t>525x225</t>
  </si>
  <si>
    <t>625x225</t>
  </si>
  <si>
    <t>kom. 6</t>
  </si>
  <si>
    <t>Odsisna rešetka, tip.OAH-1L, proizvod Klimaoprema,</t>
  </si>
  <si>
    <t>225x125</t>
  </si>
  <si>
    <t>525x125</t>
  </si>
  <si>
    <t>Odsisna rešetka, tip.OAK-L, proizvod Klimaoprema,</t>
  </si>
  <si>
    <t>Ventilacijski kanal izrađen iz pocinčanog lima,</t>
  </si>
  <si>
    <t>uključivo fazonski komadi i regulacijske zaklopke</t>
  </si>
  <si>
    <t>uklučivo izrada opšava kanala iz olovnog lima</t>
  </si>
  <si>
    <t>kroz sva prodore s odgovarajućim brtvljnjem</t>
  </si>
  <si>
    <t>Izolacija kanala parozapornom izolacijom Armaflex,</t>
  </si>
  <si>
    <t>tip AC 13x99E, skupa sa ljepilom i trakom</t>
  </si>
  <si>
    <t xml:space="preserve"> 4.</t>
  </si>
  <si>
    <t>10.16.Dobava i polaganje plastične trake upozorenja iznad kabelskih trasa prilikom zatrpavanja i to na dubinu od 30 cm</t>
  </si>
  <si>
    <t xml:space="preserve"> ispušnim loncem kao tipa PP35/DN65 – KOMET, Prelog (ugrađuje se umjesto standardnog) komplet sa ispušnim cjevovodom duljine cca 2000 mm, sa prirubnicama, prolazom kroz zid, toplinskom izolacijom te pričvsnim materijalom  </t>
  </si>
  <si>
    <t xml:space="preserve">a) presjek 60/60 cm </t>
  </si>
  <si>
    <t>Iskop se vrši 30 cm obostrano  šire u odnosu na presjek temeljne trake zbog oplate.</t>
  </si>
  <si>
    <r>
      <t xml:space="preserve">a) presjek 120/100 cm  </t>
    </r>
    <r>
      <rPr>
        <sz val="10"/>
        <color indexed="10"/>
        <rFont val="Arial"/>
        <family val="2"/>
        <charset val="238"/>
      </rPr>
      <t xml:space="preserve"> </t>
    </r>
  </si>
  <si>
    <t>b) presjek 140/100 cm</t>
  </si>
  <si>
    <t>c) presjek  160/100 cm</t>
  </si>
  <si>
    <t>d) presjek  220/100  cm</t>
  </si>
  <si>
    <t>e) presjek  90/100  cm</t>
  </si>
  <si>
    <t>Obračun po m3</t>
  </si>
  <si>
    <t>Debljina zidova s žbukom je 15 cm.</t>
  </si>
  <si>
    <t xml:space="preserve"> iskop u tlu IV-V ktg</t>
  </si>
  <si>
    <t>Ukupno  :</t>
  </si>
  <si>
    <t xml:space="preserve"> debljina ploče 12 cm</t>
  </si>
  <si>
    <t>debljina ploče 20 cm, visina podupiranja  320 cm</t>
  </si>
  <si>
    <t>-  12 m PP-Y 3x1,5 mm2</t>
  </si>
  <si>
    <t>5.17. Isto kao st. 5.15. u nadžbuknoj izvedbi na odstojnim obujmicama u garaži. Ugrađuje se prosječno:</t>
  </si>
  <si>
    <t>-  6 m PP-Y 3x1,5 mm2</t>
  </si>
  <si>
    <t>b) WC školjka komplet s vodokotličem, ispirnom cijevi, rolo držačem toalet papira</t>
  </si>
  <si>
    <t>c) jednodjelni sudoper komplet s sifonskim lukom, te armaturom</t>
  </si>
  <si>
    <t>d) tuš kada komplet s armaturom, držačem sapuna, držačem ručnika</t>
  </si>
  <si>
    <t>e) zidni keramički pisoar, komplet s dovodnom i odvodnom armaturom</t>
  </si>
  <si>
    <t>Stavkom se predviđa komplet pažljiva demontaža sanitarne opreme i sanitarne galanterije.</t>
  </si>
  <si>
    <t>1.1.Trajno isključenje građevine od napajanja sa distributivne mreže prekidanjem napojnog voda izvan kruga PP. (U nadležnosti Elektrodistribucije)</t>
  </si>
  <si>
    <t>1.2. Demontaža raznih razdjelnika te njihova zapisnička predaja investitoru</t>
  </si>
  <si>
    <t>kom 6</t>
  </si>
  <si>
    <t>1.3. Demontaža raznih rasvjetnih armatura te njihova zapisnička predaja investitoru</t>
  </si>
  <si>
    <t>Kroz temelje ostaviti sve potrebne otvore za prolaz cijevi prema projektu instalacija</t>
  </si>
  <si>
    <t>Sva drvena građa prije ugradbe mora biti premazana zaštitnim antifungicidnim premazom kao "ARBORIN 450".</t>
  </si>
  <si>
    <t>Konstrukcija se sastoji od:drvenih greda i pokrova od ravnog crijepa.</t>
  </si>
  <si>
    <t xml:space="preserve"> Skidanje žbuke sa zidova.(br.1)</t>
  </si>
  <si>
    <t>Odvoz materijala od demontaže i rušenja.</t>
  </si>
  <si>
    <t>Stavka uključuje utovar materijala od demontaže i građevinskog šuta od rušenja u kamione kipere, te odvoz i istovar na gradsko odlagalište udaljeno do 15 km.</t>
  </si>
  <si>
    <t>Obračun po m3 u rastresitom stanju(k1,5)</t>
  </si>
  <si>
    <t>Dobava i ugradba riječnog opranog sloja sitnog šljunka na ravnom krovu.</t>
  </si>
  <si>
    <t>Dobava sjemena i sjetva trave " Mediteran" u količini od min 40 gr/m2, pokrivanje sjemena valjkom te obilno zalijevanje do prvog košenja.</t>
  </si>
  <si>
    <t xml:space="preserve"> debljine 10 cm</t>
  </si>
  <si>
    <t>Izvoditelj je u obvezi da na objektu (gradilištu) provjeri osnovne mjere te da izradi radioničke nacrte za bitne detalje.</t>
  </si>
  <si>
    <t>Detalji moraju biti u skladu s principjelnim detaljima u projektu.</t>
  </si>
  <si>
    <t xml:space="preserve">Protupožarni odzračni ventil kao </t>
  </si>
  <si>
    <t>tip AT-e dimenzija NO 40</t>
  </si>
  <si>
    <t>Fini filter za gorivo NO15</t>
  </si>
  <si>
    <t>Mesingana usisna košara za gorivo,</t>
  </si>
  <si>
    <t xml:space="preserve">komplet s nepovratnim ventilom </t>
  </si>
  <si>
    <t>Mesingani ventil za gorivo dimenzija</t>
  </si>
  <si>
    <t>NO 15</t>
  </si>
  <si>
    <t>jute. Uz spremnik isporučiti sustav za kontrolu propuštanja</t>
  </si>
  <si>
    <t xml:space="preserve"> iskop u tlu IV - V ktg</t>
  </si>
  <si>
    <t>Stavka obuhvaća dobavu i izradu nasipa od humusne zemlje za sadnju unutrašnjeg vrta stacionara.</t>
  </si>
  <si>
    <t>Strojno betoniranje AB ploče u glatkoj oplati.</t>
  </si>
  <si>
    <t>Dimenzije ploča i masiva, te obrada vidljivih površina dane su u opisu stavki.</t>
  </si>
  <si>
    <t>Pragovi se polažu na pod prema opisu stavki i detaljima.</t>
  </si>
  <si>
    <t>Svi tehnički uvjeti za polaganje pregova moraju odgovarati standardu HRN U.F7.010.</t>
  </si>
  <si>
    <t xml:space="preserve">Jedno krilo je fiksno , dva su zaokretna, od kojih je jedno i otklopno zaokretno. </t>
  </si>
  <si>
    <t xml:space="preserve">Zidarski otvor 205/157 cm                                                                  </t>
  </si>
  <si>
    <t>SHEMA 2 i 2A</t>
  </si>
  <si>
    <t>SHEMA 2B</t>
  </si>
  <si>
    <t>Razlika u tome što je vanjsko staklo najvećeg stupnja neprobojnosti, debljina stakla 1 cm.</t>
  </si>
  <si>
    <t>ljepilom i samoljepivom trakom za cijevi i završnim</t>
  </si>
  <si>
    <t>premazom srebrno sivog Armafinish-a 99, dimenzija:</t>
  </si>
  <si>
    <t>UKUPNO - 5) Horizontalna - temeljna kanalizacija u objektu:</t>
  </si>
  <si>
    <t>Predviđeni sanitarni uređaji su kao proizvod "Inker", u bijeloj boji.</t>
  </si>
  <si>
    <t>Dobava i ugradba WC školjke.</t>
  </si>
  <si>
    <t>WC školjka od keramike I klase, podna.</t>
  </si>
  <si>
    <t>Stavka još uključuje:</t>
  </si>
  <si>
    <t>- niskomontažni vodokotlić s ispirnom cijevi promjera 25 mm</t>
  </si>
  <si>
    <t>- kutni ventil 15/10 mm i spojna flexi cijev za priključak vodokotlića na instalaciju</t>
  </si>
  <si>
    <t>- WC daska (sjedište) od tvrde plastike</t>
  </si>
  <si>
    <t>10.4.Isto kao st. 10.2. samo sa nasadnikom tipa A i pripadajućim vruće cinčanim krakom LVC – 06 za učvršćenje na postojeći bet. stup, komplet sa odgovarajućom vruće cinčanom obujmicom i ostalim montažnim materijalom</t>
  </si>
  <si>
    <t>Letve se postavljaju okomito na strehu, odnosno preko već postavljenih gredica iz stavke 1.</t>
  </si>
  <si>
    <t>Letve se čavlaju pocinčanim čeličnim čavlima za gredice, te formiraju zračni sloj.</t>
  </si>
  <si>
    <t>Osni razmak između letvi je 58 cm, a svijetli razmak 53 cm.</t>
  </si>
  <si>
    <t>Obračun po m2 mjereno po kosini krova, a prema presjeku letvi.</t>
  </si>
  <si>
    <t>a) presjek letvi 5/3 cm</t>
  </si>
  <si>
    <t>Dobava materijala i poletvanje za pokrov.</t>
  </si>
  <si>
    <t>1.8.Dobava potrebnog materijala te izrada betonskog šahta unutarnjih mjera 50x50x40 cm računajući do razine novog estriha, komplet sa izradom AB poklopca te unutarnjom obradom oko prethodno ugrađenih PHDE cijevi.</t>
  </si>
  <si>
    <t>1.9.Isto kao stavka 1.8. samo je šaht dubine 50 cm</t>
  </si>
  <si>
    <t>(jedan šaht će se izraditi u prostoru nadogradnje pa za njega ne treba iskop jer će se koristiti postojeći široki iskop za nadogradnju)</t>
  </si>
  <si>
    <t xml:space="preserve">14.7. Dobava materijala te izrada spojnih vodova od Fe-Zn 30x4 mm trake od uzemljivača do spoja sa vertikalnim olukom, prosječne duljine 3 m koplet sa izradom spojeva na oluk. </t>
  </si>
  <si>
    <t>jarkovi za temeljnu oborinsku kanalizaciju</t>
  </si>
  <si>
    <t xml:space="preserve"> jarkovi za temeljnu fekalnu kanalizaciju</t>
  </si>
  <si>
    <t xml:space="preserve"> jarkovi za temeljni razvod hladne i tople vode </t>
  </si>
  <si>
    <t>mreže                                        dim. 80/80  cm</t>
  </si>
  <si>
    <t>dim. 80/150 cm</t>
  </si>
  <si>
    <t>Iskop za dilataciju G,H,I,J.</t>
  </si>
  <si>
    <t>Ukupno :</t>
  </si>
  <si>
    <t>Cijevna fasadna skela.</t>
  </si>
  <si>
    <t>Separator se postavlja na prethodno izvedenu betonsku podlogu koja se obračunava posebno u betonskim i AB radovima.</t>
  </si>
  <si>
    <t>Zatrpavanje je obračunato posebnom stavkom u zemljanim radovima.</t>
  </si>
  <si>
    <t xml:space="preserve">Bakrene cijevi sa potrebnim spojnim i brtvenim </t>
  </si>
  <si>
    <t>materijalom, izolirane dekorodal trakom, dimenzija:</t>
  </si>
  <si>
    <t>Ø 16 x 1 ...............................................</t>
  </si>
  <si>
    <t>m 19</t>
  </si>
  <si>
    <t>Zaštitna PVC cijev</t>
  </si>
  <si>
    <t>NO50 .....................................................</t>
  </si>
  <si>
    <t>NO20 ......................................................</t>
  </si>
  <si>
    <t>m 4</t>
  </si>
  <si>
    <t>Izolacija cjevovoda tople/hladne vode zaštitnim</t>
  </si>
  <si>
    <t>Prema projektu u krovnoj konstrukciji ostaviti otvore za krovne prozore, uključivo ojačanje rubova oko otvora odgovarajućim AB gredicama.</t>
  </si>
  <si>
    <t>Obračun po m2 prema debljini sloja, uključivo armiranje MA 500/560 gdje se to zahtjeva.</t>
  </si>
  <si>
    <t>b) presjek 80/60 cm</t>
  </si>
  <si>
    <t>c) presjek  100/60</t>
  </si>
  <si>
    <t>d) presjek  160/60</t>
  </si>
  <si>
    <t>- zidna jednoručna mješajuća armatura za toplu i hladnu vodu s tušem (kao tip "Armal"), te kromirani nosač za pomicanje tuša po visini koji se montira na zid</t>
  </si>
  <si>
    <t>- komplet odljevnu garnituru, kromirana rešetkica i sifonski luk</t>
  </si>
  <si>
    <t>A.3.Na djelomično zatrpani i strojno nabijeni jarak nasuti šljunčani sloj od 20 cm kojega strojno nabiti kao podlogu za asvalt.</t>
  </si>
  <si>
    <t xml:space="preserve">m3 </t>
  </si>
  <si>
    <t xml:space="preserve"> A.4.Asvaltiranje zatrpanog i nabijenog jarka slojem asvalta debljine 5 cm</t>
  </si>
  <si>
    <t>A.5.Probijanje postojećeg bet. zida debljine 30 cm na trasi predviđenog kabelskog voda radi iskopa jarka</t>
  </si>
  <si>
    <t>A.6. Dobava, ugradnja te spajanje kabelskog voda PP00 A 4x150 mm2 + Cu uže 50 mm2 od TS do KRO u predhodno iskopani zemljeni jarak i uvlačenje kroz čeličnu cijev. Ovom stavkom su predviđeni i svi potrebni radovi oko spajanja i obilježavanja kabela.</t>
  </si>
  <si>
    <t xml:space="preserve">m  </t>
  </si>
  <si>
    <t>A.7. Dobava te ugradnja vruće cinčane bešavne čelične cijevi od 4 uz AB konstrukciju mosta preko potoka te njeno učvršćenje uz konstrukciju odgovarajućim obujmicama i ostalim vruće cinčanim pričvrsnim elementima, za prolaz kabelskog voda. Cijev na oba kraja povezati sa uzemljivačem.</t>
  </si>
  <si>
    <t>3.9. Dobava svog potrebnog materijala te izrada i montaža ugradnog razdjelnika RP3.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</si>
  <si>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- 2 kom motorna sklopka 2TE-MS7-6,3/2p</t>
  </si>
  <si>
    <t xml:space="preserve"> 12.10.Dobava, ugradnja te spajanje slobodno stojećeg komunikacijskog serverskog razdjelnika 19 GKO  veličine 42U, mjera 800x800x2000 mm opremljenog sa svom potrebnom pasivnom opremom i pričvrsnim elementima:</t>
  </si>
  <si>
    <t>- 4 kom  UTP PATCH panel Cat. 5 24-portni  19 1U</t>
  </si>
  <si>
    <t>- 1 kom  UTP PATCH panel Cat. 5 16-portni  19 1U</t>
  </si>
  <si>
    <t>- 7 kom ISDN PATCH panel Cat. 3 50-portni</t>
  </si>
  <si>
    <t>- 1 kom panel za optički kabel sa 8 vlakana</t>
  </si>
  <si>
    <t>- 1 kom RACK razvodnik 6x220 V sa osiguračem</t>
  </si>
  <si>
    <t>- 1 kom RACK polica</t>
  </si>
  <si>
    <t>- 2 kom RACK vodilica</t>
  </si>
  <si>
    <t>- 1 kom sabirnica za uzemljenje</t>
  </si>
  <si>
    <t>Veličina poklopca 60 x 60 cm.</t>
  </si>
  <si>
    <t>Obračun po komadu prema tipu opterećenja.</t>
  </si>
  <si>
    <t>a) teški tip (ispitno opterećenje 250 kN)</t>
  </si>
  <si>
    <t>Lijevanoželjezni nadzemni hidrant NO 100 s dva "C" i jednim "B" vatrogasnim priključkom.</t>
  </si>
  <si>
    <t>Hidrant se postavlja na postojeću instalaciju.</t>
  </si>
  <si>
    <t>Nabava, doprema i montaža samostojećeg limenog ormarića s protivpožarnom opremom.</t>
  </si>
  <si>
    <t>Antikorozivna zaštita ormarića uključena u stavku.</t>
  </si>
  <si>
    <t>Ormarić kao tip ZPO-3 "Pastor" - komplet za gašenje vodom.</t>
  </si>
  <si>
    <t>1.16.Radovi na gradskoj prometnici uz udgovarajuću suglasnost općinskih službi i djelomično zatvaranje prometa u toku radova:</t>
  </si>
  <si>
    <t> Rezanje asvalta motornom pilom u širini od 50 cm te razbijanje izrezane površine i odvoz materijala na deponij</t>
  </si>
  <si>
    <t>Stavkom se predviđa skidanje svih slojeva do vrha AB ploče.</t>
  </si>
  <si>
    <t>obračun po m3 demontirane konstrukcije</t>
  </si>
  <si>
    <t>10.11.Dobava kabela PP00-Y 5x4 mm2, rezanje na djelove odgovarajuće duljine te polaganje u već iskopani jarak ili provlačenje kroz postavljene cijevi, uvod u rasvjetni stup i spajanje po sistemu «ulaz-izlaz», uvod i spajanje u razdjelniku. Ukupno se polaže:</t>
  </si>
  <si>
    <t xml:space="preserve">- PP00-Y 5x4 mm2 </t>
  </si>
  <si>
    <t>- cijevi PHDE  60</t>
  </si>
  <si>
    <t>- CS 40</t>
  </si>
  <si>
    <t>Predviđa se uzimanje uzoraka na 2 točeča mjesta.</t>
  </si>
  <si>
    <t>Napomena:</t>
  </si>
  <si>
    <t>- zemljanim radovima</t>
  </si>
  <si>
    <t>spremnika, kao i indikatorsku tekućinu za punjenje međuprostora</t>
  </si>
  <si>
    <t>spremnika. Potrebno zadržavanje tekućeg stanja indikatorske tekućine</t>
  </si>
  <si>
    <t>na –20oC.</t>
  </si>
  <si>
    <t>Uključivo otvor za čišćenje, proizvod</t>
  </si>
  <si>
    <t>kao LIMONT Zagreb</t>
  </si>
  <si>
    <t>Toplovodni razdjelnik izrađen iz crne bešavne cijevi</t>
  </si>
  <si>
    <t>dimenzija NO 80x400 mm, sa pet priključka</t>
  </si>
  <si>
    <t>(1xNO65, 1xNO40, 3xNO32 ), izoliran "Armaflex AC"</t>
  </si>
  <si>
    <t>Stavka uključuje beton, armatura se obračunava posebno.</t>
  </si>
  <si>
    <t>Obračun po m3 prema debljini ploče.</t>
  </si>
  <si>
    <t>Dva krila su zaokretna,a dva otklopno-zaokretna.</t>
  </si>
  <si>
    <t xml:space="preserve">Zidarski otvor 300/70 cm                                                                  </t>
  </si>
  <si>
    <t>31.</t>
  </si>
  <si>
    <t>SHEMA 23</t>
  </si>
  <si>
    <t>Vanjska dvokrilna vrata izrađena od PVC profila.</t>
  </si>
  <si>
    <t>Oba krila su zaokretna.</t>
  </si>
  <si>
    <t>Oba krila su zaokretna i ostakljena "Securit" staklom debljine 1 cm.</t>
  </si>
  <si>
    <t>Vrata se otvaraju prema vani.</t>
  </si>
  <si>
    <t>a) beton presjeka 0,12 m3/m1, oplata 1,60 m2/m1</t>
  </si>
  <si>
    <t>13.</t>
  </si>
  <si>
    <t>Izvedba kose AB polumontažne krovne ploče - sustav "BIJELI STROP".</t>
  </si>
  <si>
    <t xml:space="preserve">Obracun po m2 prema debljini sloja gotovog izbetoniranog estriha sa izravnanjem površine “pod stazu” i nabijanjem. </t>
  </si>
  <si>
    <t>b) d = 5,00 cm</t>
  </si>
  <si>
    <t>c) d = 6,00 cm</t>
  </si>
  <si>
    <t>Finoregulacijski ventil na navoj, sa holenderima, brtvenim</t>
  </si>
  <si>
    <t>Obračun po komadu prema zidarskoj veličini otvora.</t>
  </si>
  <si>
    <t>Zaravnanje tankoslojnog morta vrši se metlom.</t>
  </si>
  <si>
    <t>24 sata nakon postavljanja morta mogu se ukloniti potpore (podupirači)</t>
  </si>
  <si>
    <t xml:space="preserve">Stavka uključuje sve navedene faze radova, uključivo i armiranje svih elemenata, podupiranje, izvedbu AB vijenaca na osloncima, monolitiziranje spojeva , izvedbu tankoslojnog morta, sve komplet do potpune funkcionalnosti izvedene konstrukcije </t>
  </si>
  <si>
    <t>U svemu poštivati upute proizvođača.</t>
  </si>
  <si>
    <t>Nabava i postava čeličnih pocinčanih vodovodnih cijevi.</t>
  </si>
  <si>
    <t>Međusobno spajanje cijevi vršiti navojnim fitinzima, a brtvljenje kudeljnim vlaknom i lanenim uljem.</t>
  </si>
  <si>
    <t>Cijevi položene u zemlji izolirane su bitumeniziranom "dekorodal" trakom.</t>
  </si>
  <si>
    <t>Obračun po m1 ugrađene cijevi.</t>
  </si>
  <si>
    <t>a) NO 32</t>
  </si>
  <si>
    <t>b) NO 80</t>
  </si>
  <si>
    <t>Dobava i ugradba kuglastog navojnog ventila, bez slavine za pražnjenje.</t>
  </si>
  <si>
    <t>Oplata mora biti izvedena na način da pri demontaži ne dolazi do oštećenja betona, a demontaža oplate se ne smije vršiti prije nego što beton postigne odgovarajuću čvrstoću.</t>
  </si>
  <si>
    <t>Ugrađena armatura mora biti u skladu sa važećim propisima i normativima, te prema specifikaciji iz armaturnih planova</t>
  </si>
  <si>
    <t>- odljevnu garnituru, kromirana rešetka i PVC sifonski luk za jednodjelni sudoper</t>
  </si>
  <si>
    <t>Dobava i ugradba kompleta sanitarne galanterije za opremanje WC-a za invalide.</t>
  </si>
  <si>
    <t>Komplet se sastoji:</t>
  </si>
  <si>
    <t>- ogledalo 60 x 40 cm</t>
  </si>
  <si>
    <t xml:space="preserve">- etažer </t>
  </si>
  <si>
    <t>- držač ručnika</t>
  </si>
  <si>
    <t>- držač - posuda za tekući sapun</t>
  </si>
  <si>
    <t>- WC četka</t>
  </si>
  <si>
    <t>- koš za otpatke</t>
  </si>
  <si>
    <t xml:space="preserve">u dimnjači. Duljina dimnjače iznosi cca 1,2 m. </t>
  </si>
  <si>
    <t>termioizolacijskim plaštom, sa parnom branom,</t>
  </si>
  <si>
    <t>debljine 19 mm, tip “Armaflex AC” s pripadajućim</t>
  </si>
  <si>
    <t>6.1. Dobava materijala te izrada instalacije za priključak plamenika, crpki, vodom PP00-Y 3x1,5 mm2. Vodovi se polažu po zidu na odstojne obujmice, kroz inst. cijevi u podu i u plastične kanalice. Komplet sa potrebnim spajanjem, polaže se po priključnom mjestu:</t>
  </si>
  <si>
    <t xml:space="preserve">- 10 m PP00-Y 3x1,5 mm2  </t>
  </si>
  <si>
    <t>- 2 m inst. cijevi CS 20</t>
  </si>
  <si>
    <t>Jedinična cijena podrazumjeva provjeru mjera na objektu, nabavu obloge i drugog potrebnog materijala, transport, manipulaciju i skladištenje na gradilištu, izvedbu radova prema opisu stavke, otklanjanje nedostataka i čišćenje otpadaka nastalih pri izvođenju radova na podnim oblogama.</t>
  </si>
  <si>
    <t>N) PVC PODNE OBLOGE</t>
  </si>
  <si>
    <t>PVC stolarija podrazumjeva izradu vrata, prozora i kombiniranih stijena od PVC profila.</t>
  </si>
  <si>
    <t>Osnovni materijal za izradu otvora su PVC profili i pocinčani čelični HOP profili i limovi, čelične šipke.</t>
  </si>
  <si>
    <t>Presjeci čeličnih profila i debljine limova moraju odgovarati zadanim opterećenjima i biti u skladu sa detaljima priloženim u projektu.</t>
  </si>
  <si>
    <t>Profili i limovi spajaju se u konstruktivne cjeline spojnim sredstvima (zakovice, vijci i varovi) koja moraju odgovarativažećim standardima, moraju biti pravilno dimenzionirani i ugrađeni.</t>
  </si>
  <si>
    <t>Prostor između PVC stijene i zida zapunjava se Purpen pjenom.</t>
  </si>
  <si>
    <t>Izrada PVC stolarije može početi tek kad projektant prihvati i ovjeri radioničke nacrte.</t>
  </si>
  <si>
    <t xml:space="preserve">Predvidjeti sav potreban okov. </t>
  </si>
  <si>
    <t xml:space="preserve">Zidarski otvor 205/147 cm                                                                  </t>
  </si>
  <si>
    <t>Trodjelni prozor izrađen od  PVC profila ostakljen izolirajućim staklom 4+12+4 mm.</t>
  </si>
  <si>
    <t xml:space="preserve">Jedno krilo je fiksno , dva su zaokretna, od kojih je jedno otklopno zaokretno. </t>
  </si>
  <si>
    <t>Spojeve sa zidom brtviti trajno-elastičnim kitom.</t>
  </si>
  <si>
    <t>SHEMA 1 i 1A</t>
  </si>
  <si>
    <t>Dezinfekcija cjevovoda prije stavljanja u pogon.</t>
  </si>
  <si>
    <t>Podloga na koju se pragovi polažu mora biti očišćena i oprana, mora biti izvedena kvalitetno i sa zadovoljavajućom točnošću mjera.</t>
  </si>
  <si>
    <t>Rušenje i demontaža  bunkera ( br.7, 8)</t>
  </si>
  <si>
    <t>Rušenje i demontaža  bunkera ( br.9, 10, 11)</t>
  </si>
  <si>
    <t>Obračun po m3 srušene i demontirane konstrukcije.</t>
  </si>
  <si>
    <t>BGP objekta iznosi 2x 9 m2</t>
  </si>
  <si>
    <t xml:space="preserve">BGP objekta iznosi 3x36 m2 </t>
  </si>
  <si>
    <t>Rušenje i demontaža oduška( br.12, 13, 14)</t>
  </si>
  <si>
    <t>Konstrukcija objekta su betonski zidovi i armiranobetonska krovna ploča.</t>
  </si>
  <si>
    <t>BGP objekta iznosi 3x 4 m2</t>
  </si>
  <si>
    <t>Rušenje i demontaža skladišta( br.15)</t>
  </si>
  <si>
    <t>Konstrukcija objekta su betonski zidovi.</t>
  </si>
  <si>
    <t>Krov je dvostrešni, a krovna konstrukcija drvena.</t>
  </si>
  <si>
    <t>BGP objekta iznosi 40 m2</t>
  </si>
  <si>
    <t>Rušenje i demontaža rezervoara vode(br.16)</t>
  </si>
  <si>
    <t>Zidovi su pune opeke.</t>
  </si>
  <si>
    <t>Pokrovna ploča je armiranobetonska.</t>
  </si>
  <si>
    <t>BGP objekta iznosi 50,30 m2</t>
  </si>
  <si>
    <t>Rušenje i demontaža betonskog šahta(br.17)</t>
  </si>
  <si>
    <t>Konstrukcija šahta su betonski zidovi.</t>
  </si>
  <si>
    <t>Uključiti i cijevi unutar šahte.</t>
  </si>
  <si>
    <t>BGP šahte iznosi 14 m2</t>
  </si>
  <si>
    <t>Dio koji se ruši ima prizemlje.</t>
  </si>
  <si>
    <t>U stavku uključena podna AB ploča i temelji.</t>
  </si>
  <si>
    <t>Konstrukcija bunkera su AB zidovi i armiranobetonska krovna ploča.</t>
  </si>
  <si>
    <t>Stavka obuhvaća objekt koji se ne ruši.</t>
  </si>
  <si>
    <t>Rušenje i demontaža skladišta ( br.3)</t>
  </si>
  <si>
    <t>e) NO 20</t>
  </si>
  <si>
    <t>f) NO 15</t>
  </si>
  <si>
    <t>- PVC neprozirna tuš zavjesa i kromirana cijev - nosač tuš zavjese, komplet s montažom</t>
  </si>
  <si>
    <t>Po uspješno obavljenom ispitivanju sačiniti zapisnik o ispitivanju.</t>
  </si>
  <si>
    <t>- tipsku brtvu - gumena manžetna za priključak na odvodnu vertikalu</t>
  </si>
  <si>
    <t xml:space="preserve">- komplet kromiranih ručki - držača za montažu uz WC školjku na zid </t>
  </si>
  <si>
    <t>- "aqua" ispirač, s ispirnom cijevi promjera 25 mm ugrađenom u zid, dužina ispirne cijevi cca 120 cm</t>
  </si>
  <si>
    <t>Dobava i ugradba ljevanoželjeznog "čučavaca".</t>
  </si>
  <si>
    <t>- držač ručnika uz tuš kadu</t>
  </si>
  <si>
    <t>- držač papirnatih ručnika uz umivaonike</t>
  </si>
  <si>
    <t>- držač ručnika uz umivaonike</t>
  </si>
  <si>
    <t>A.10.Dobava, ugradnja i spajanje kabelskog distributivnog ormara (KRO) od 6 vodnih polja izrađenog od armiranog poliestera, kompletiranog sa odgovarajućim NVO osiguračima</t>
  </si>
  <si>
    <t>A.11.Iskop rupe u zemlji III i IV kategorije veličine 100x60x80 cm za postavu montažnog temelja razdjelnika</t>
  </si>
  <si>
    <t xml:space="preserve">kom </t>
  </si>
  <si>
    <t>A.12.Dobava i ugradnja, u predhodno iskopanu rupu, montažnog betonskog temelja za distributivni ormar sa 6 polja</t>
  </si>
  <si>
    <t>Neupotrebljiv materijal i građevinski šut odvesti na gradsko odlagalište udaljeno do 7 km.</t>
  </si>
  <si>
    <t>Pri rušenju dijelova nosive konstrukcije, izradi proboja u nosivim zidovima i sl. obvezno izvršiti odgovarajuća podupiranja.</t>
  </si>
  <si>
    <t>Sve radove izvoditi pažljivo, poštivajući pravila zaštite na radu.</t>
  </si>
  <si>
    <t>Ova zaštita se obračunava u bravarskim radovima.</t>
  </si>
  <si>
    <t>Postolje od opeke je neožbukano.</t>
  </si>
  <si>
    <t>Stavka uključuje rušenje pregradnih zidova od opeke, obostrano ožbukanih.</t>
  </si>
  <si>
    <t>U obračunu rušenja je komplet pregrada sa dvostranom žbukom.</t>
  </si>
  <si>
    <t>- izrada elaborata iskolčenja za objekt dogradnje, u svemu prema "Zakonu o gradnji", elaborat izraditi u šest (6) primjeraka i predati naručitelju</t>
  </si>
  <si>
    <t>Geodetski radovi za objekt dogradnje.</t>
  </si>
  <si>
    <t>- iskolčenje iskopa za temelje objekta koji se dograđuje, uključivo izrada nanosne skele</t>
  </si>
  <si>
    <t>10.8.Dobava i ugradnja plastičnog ormarića na betonski rasvjetni stup uz primjenu odgovarajućeg pričvrsnog materijala te njegovo spajanje. Ormarić je kao GEWISS EUROBLOC 68017 u zaštiti IP66 opremljen uvodnicama za ulaz i izlaz kabela te rastalnim osiguračem od 10 A</t>
  </si>
  <si>
    <t>- krovna ventilacija sa termo relaisima</t>
  </si>
  <si>
    <t>- nosači i vodilice kabela</t>
  </si>
  <si>
    <t>- 40 kom prespojnih gajtana «RJ45-RJ45» duljine 1 m</t>
  </si>
  <si>
    <t>- 30 kom prespojnih gajtana «RJ45-RJ45» duljine 1,5 m</t>
  </si>
  <si>
    <t>- 20 kom prespojnih gajtana «RJ45-RJ45» duljine 0,5 m</t>
  </si>
  <si>
    <t>- 30 kom prespojnih gajtana «RJ45-CRONE» duljine 1 m</t>
  </si>
  <si>
    <t>- 20 kom prespojnih gajtana «RJ45-CRONE» duljine 1,5 m</t>
  </si>
  <si>
    <t>- 15 kom prespojnih gajtana «RJ45-CRONE» duljine 0,5 m</t>
  </si>
  <si>
    <t xml:space="preserve">Ostali materijal: vijci, matice, pribor za označavanje, komplet sa ožičenjem </t>
  </si>
  <si>
    <t>12.11. Dobava, ugradnja te spajanje slobodno stojećeg komunikacijskog serverskog razdjelnika 19 KO  veličine 29U, mjera 800x800x1400 mm opremljenog sa svom potrebnom pasivnom opremom i pričvrsnim elementima:</t>
  </si>
  <si>
    <t>- 1 kom ISDN PATCH panel Cat. 3 50-portni</t>
  </si>
  <si>
    <t>12.12. Dobava i ugradnja pozivnog zvona 24V</t>
  </si>
  <si>
    <t>12.13. Dobava i ugradnja pozivnog podžbuknog tipkala komplet sa kutijom i spajanjem</t>
  </si>
  <si>
    <t>Jedinična cijena podrazumjeva nabavu materijala, prijevoz, skladištenje i manipulaciju materijala na gradilištu, pripremne radove (razmjera krovnih ploha), izradu pokrova , provjeru ispravnosti izvedenih radova, otklanjanje eventualnih nedostataka, te uklanjanje otpadaka i viška materijala sa gradilišta.</t>
  </si>
  <si>
    <t>komplet sa automatskim odzračnim ventilom sa</t>
  </si>
  <si>
    <t>8 članaka ................................................</t>
  </si>
  <si>
    <t>9 članaka ................................................</t>
  </si>
  <si>
    <t>10 članaka ..............................................</t>
  </si>
  <si>
    <t>toplinu, sa priključkom na diferencijalni manometar, dimenzija:</t>
  </si>
  <si>
    <t>Mano-termometar sa skalom 0-6 bara i 0-120oC</t>
  </si>
  <si>
    <t>Izrada odzračne posude,</t>
  </si>
  <si>
    <t>Stavka uključuje i skidanje sljemenjaka sa sljemena ili grebena krovnih ploha koji su položeni u mortu.</t>
  </si>
  <si>
    <t>Crijep za poletvanje pričvršćen čavlima i vezan čeličnom žicom.</t>
  </si>
  <si>
    <t>Letve presjeka 3/5 cm postavljene paralelno sa strehom na osnom razmaku od 33 cm.</t>
  </si>
  <si>
    <t>Obračun po m2 mjereno po kosini krova.</t>
  </si>
  <si>
    <t>Jedinična cijena obuhvaća nabavu materijala, provjeru osnovnih mjera na objektu, izradu radioničkih nacrta, prijevoz, skladištenje i manipulaciju na gradilištu, ugradbu stavki, finalnu montažu okova nakon bojenja stavki (rozete, štitnici, kvake i sl.), ot</t>
  </si>
  <si>
    <t>Poz. 1</t>
  </si>
  <si>
    <t>Čelična jednokrilna puna vrata</t>
  </si>
  <si>
    <t>Vrata imaju cilindar bravu sa ključem za otvaranje izvana, te hvataljku za otvoranje vrata iznutra bez ključa.</t>
  </si>
  <si>
    <t>Stavka obuhvaća sav potrebni materijal i sve elemente za izvedbu do pune funkcionalnosti.</t>
  </si>
  <si>
    <t>Dim. građ. otvora 105/210 cm.</t>
  </si>
  <si>
    <t>Poz. 2</t>
  </si>
  <si>
    <t>Čelična dvokrilna puna vrata</t>
  </si>
  <si>
    <t>8.16.Dobava i ugradnja flurescentnih svjetiljki kao RC LUCE OPTILUX 77 ENS 318 komplet sa fluo. cijevima 3000 K</t>
  </si>
  <si>
    <t>8.17. Dobava i ugradnja flurescentnih svjetiljki kao RC LUCE OPTILUX 77 ENS 418 komplet sa fluo. cijevima 3000 K</t>
  </si>
  <si>
    <t>8.18. Dobava i ugradnja svjetiljki kao TARGETTI CCT 5403 + 4729 2x26 W komplet sa kompakt žaruljama</t>
  </si>
  <si>
    <t>8.19. Dobava i ugradnja svjetiljki kao TARGETTI  ES 52111 2x18 W komplet sa kompakt žaruljama</t>
  </si>
  <si>
    <t>8.20. Dobava i ugradnja svjetiljki kao TARGETTI  ES 52101 2x10 (15) W komplet sa kompakt žaruljama</t>
  </si>
  <si>
    <t xml:space="preserve">8.21.Dobava i ugradnja svjetiljki kao TEP PS 100 u zaštiti IP44 komplet sa žaruljom </t>
  </si>
  <si>
    <t>a) separator tip "IMP-LT" 2,5/4,6/3,1 max 0,95 l/s</t>
  </si>
  <si>
    <t>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</si>
  <si>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 xml:space="preserve"> Asvaltiranje zatrpanog i nabijenog jarka </t>
  </si>
  <si>
    <t>slojem asvalta debljine 5 cm</t>
  </si>
  <si>
    <t>- sigurnosno - nepovratni ventil</t>
  </si>
  <si>
    <t>- flexi cijevi za priključak na instalaciju</t>
  </si>
  <si>
    <t>Dobava i ugradba zidnih hidranata.</t>
  </si>
  <si>
    <t>Stavka uključuje požarni hidrant promjera 50 mm s mlaznicom, 20-metarskim trevira crijevom, kosim ventilom i holender priključkom.</t>
  </si>
  <si>
    <t>e) presjek  30/60</t>
  </si>
  <si>
    <t>Dobava i montaža tipskog odvajača ulja.</t>
  </si>
  <si>
    <t>Obračun po ugrađenom kompletu prema volumenu bojlera.</t>
  </si>
  <si>
    <t>6.</t>
  </si>
  <si>
    <t>7.</t>
  </si>
  <si>
    <t>m2</t>
  </si>
  <si>
    <t>8.</t>
  </si>
  <si>
    <t>Krovopokrivački radovi podrazumjevaju izradu pokrova na krovnim plohama.</t>
  </si>
  <si>
    <t>Materijali od kojih se rade pokrovi moraju odgovarati važećim propisima i standardima.</t>
  </si>
  <si>
    <t>Vrsta pokrova mora odgovarati nagibu krovne plohe.</t>
  </si>
  <si>
    <t>Radovi moraju biti izvedeni stručno, u skladu sa važećim pravilnicima i pravilima struke.</t>
  </si>
  <si>
    <t>Krovopokrivački radovi podrazumjevaju sve radove opisane u pojedinoj stavci uključivši ispitivanje vodonepropusnosti krova po završenim radovima.</t>
  </si>
  <si>
    <t>a) presjek gredica 8/8 cm</t>
  </si>
  <si>
    <t>Dobava materijala i postava letvi.</t>
  </si>
  <si>
    <t>1.6.Razbijanje betonske podloge nakon skidanja estriha te iskop rupe radi izrade šahta. Rupa će biti mjere 70x70x40 cm. Iskopani materijal se odvozi na deponij.</t>
  </si>
  <si>
    <t xml:space="preserve"> 1.7.Isto kao stavka 1.6. samo je rupa dubine 60 cm</t>
  </si>
  <si>
    <t>Poprečno na primarni nosač oslanja se sekundarni nosač, čelična greda od HOP 160/100/5 na razmaku od 215 cm.</t>
  </si>
  <si>
    <t>Tercijarni profili  HOP 60/40/3 poprečno se oslanjaju na sekundarni nosač, u smjeru pada dvostrešne konstrukcije. Postavljaju se na razmaku od 90 cm.</t>
  </si>
  <si>
    <t>Obodne grede se naslanjaju na vertikalno postavljene čelične profile HOP 60/40/3 na razmaku od 90 cm.</t>
  </si>
  <si>
    <t>Vertikalni i krovni  HOP 60/40/3 profili služe kao nosači za aluminijske profile polikarbonatne fasade i krova.</t>
  </si>
  <si>
    <t>Tlocrtna dim. 13,05 x 14,80 m.</t>
  </si>
  <si>
    <t>Isplaniranu površinu treba dobro strojno uvaljati.</t>
  </si>
  <si>
    <t>Iskopima su obuhvaćeni široki iskop za građevinsku jamu, iskop jaraka za trakaste temelje i instalacije, iskop jama za temelje samce i instalacijska okna.</t>
  </si>
  <si>
    <t xml:space="preserve">Iskopani materijal će se dijelom odlagati na privremenu deponiju u krugu gradilišta ili u neposrednoj blizini, na mjestu koje ne ometa odvijanje ostalih radova. </t>
  </si>
  <si>
    <t>Ovaj materijal upotrebljava se za zasipanje građevinskih jama i opće niveliranje terena.</t>
  </si>
  <si>
    <t>Nasipom se obuhvaća zatrpavanje građevinskih jama, nasipanje terena do kota određenih projektom uređenja terena, te izradu kamenih podloga u sastavu podova.</t>
  </si>
  <si>
    <t>Ugradba na strojarnici dizala.</t>
  </si>
  <si>
    <t>Ugradba na kotlovnici</t>
  </si>
  <si>
    <t>Dovratnici,pokrivne letve su od čeličnih profila.</t>
  </si>
  <si>
    <t>Izlaz prema gospodarskom dvorištu</t>
  </si>
  <si>
    <t>Izlaz iz kotlovnice</t>
  </si>
  <si>
    <t>Temelj se izvodi na ojačanje AB ploče</t>
  </si>
  <si>
    <t xml:space="preserve"> veličina postolja 110 x 165 x 25 cm.</t>
  </si>
  <si>
    <t>Cijevni polazni i povratni kolektor sa ormarićem, skupa</t>
  </si>
  <si>
    <t>Dobava i montaža ograde zimskog vrta</t>
  </si>
  <si>
    <t>Visina ograde od gotovog poda 110 cm.</t>
  </si>
  <si>
    <t>- parket (skidanje obračunato posebnom stavkom)</t>
  </si>
  <si>
    <t>- hidroizolacija d = 1 cm</t>
  </si>
  <si>
    <t>b) sastav slojeva:</t>
  </si>
  <si>
    <t>- vinaz ploče (skidanje obračunato posebnom stavkom)</t>
  </si>
  <si>
    <t>Obračun po m2 prema sastavu slojeva:</t>
  </si>
  <si>
    <t xml:space="preserve">10. </t>
  </si>
  <si>
    <t>Aparat za gašenje požara sa suhim prahom tip S-9</t>
  </si>
  <si>
    <t>( jedan u kotlovnici, dva uz spremnik goriva )</t>
  </si>
  <si>
    <t xml:space="preserve">10A. </t>
  </si>
  <si>
    <t>Sanduk s pijeskom i lopatom</t>
  </si>
  <si>
    <t>( u kotlovnici )</t>
  </si>
  <si>
    <t>UKUPNO A+B:</t>
  </si>
  <si>
    <t xml:space="preserve">Klimatizacija i  ventilacija </t>
  </si>
  <si>
    <t xml:space="preserve">  1.        Podstropna dvocijevna kanalska jedinica K-1,</t>
  </si>
  <si>
    <t xml:space="preserve">        proizvod “Ciat”, tip UTA 370/66 sljedećih </t>
  </si>
  <si>
    <t xml:space="preserve">   karakteristika:</t>
  </si>
  <si>
    <t xml:space="preserve">  </t>
  </si>
  <si>
    <t>2500 m³/h</t>
  </si>
  <si>
    <t>25.000 W</t>
  </si>
  <si>
    <t>80 C</t>
  </si>
  <si>
    <t xml:space="preserve">       </t>
  </si>
  <si>
    <t>20 C</t>
  </si>
  <si>
    <t>1.075 l/h</t>
  </si>
  <si>
    <t>Dodatna oprema:</t>
  </si>
  <si>
    <t>- elektromotorni mješajući ventil grijača;</t>
  </si>
  <si>
    <t>kompl.1</t>
  </si>
  <si>
    <t xml:space="preserve"> 2.        Podstropna dvocijevna kanalska jedinica</t>
  </si>
  <si>
    <t xml:space="preserve">        proizvod “Ciat”, tip UTA 295-01 sljedećih </t>
  </si>
  <si>
    <t xml:space="preserve"> 360 m³/h</t>
  </si>
  <si>
    <t>11.000 W</t>
  </si>
  <si>
    <t>488 l/h</t>
  </si>
  <si>
    <t>Toplovodni  grijač zraka s aksijalnim ventilatorom</t>
  </si>
  <si>
    <t xml:space="preserve">        proizvod “Ciat”, tip HELIOTHERME -H2301 sljedećih </t>
  </si>
  <si>
    <t>1125 m³/h</t>
  </si>
  <si>
    <t>7.230 W</t>
  </si>
  <si>
    <t>12 C</t>
  </si>
  <si>
    <t>320 l/h</t>
  </si>
  <si>
    <t xml:space="preserve">- prostorni termostat RTR 7015 </t>
  </si>
  <si>
    <t xml:space="preserve">Odsisni kanalski ventilator O-1, </t>
  </si>
  <si>
    <t>tip VIRTUO 9, proizvod "CIAT",</t>
  </si>
  <si>
    <t>slijedećih karakteristika:</t>
  </si>
  <si>
    <t xml:space="preserve"> 2500 m³/h</t>
  </si>
  <si>
    <t xml:space="preserve"> 320 Pa</t>
  </si>
  <si>
    <t xml:space="preserve">Odsisni kanalski ventilator O-2, </t>
  </si>
  <si>
    <t>tip VIRTUO 7, proizvod "CIAT",</t>
  </si>
  <si>
    <t xml:space="preserve"> 850 m³/h</t>
  </si>
  <si>
    <t xml:space="preserve"> 240 Pa</t>
  </si>
  <si>
    <t xml:space="preserve"> 400 m³/h</t>
  </si>
  <si>
    <t xml:space="preserve"> 280 Pa</t>
  </si>
  <si>
    <t xml:space="preserve"> 13.6. Dobava i ugradnja u zid plastične razvodne kutije sa poklopcem 150x150x50 mm za uvod cijevi iz st. 11.6. u prostoru br. 1</t>
  </si>
  <si>
    <t>Nagib krovnih ploha je 20 stupnjeva, krovište je četverostrešno.</t>
  </si>
  <si>
    <t>- 1 kom HIR.CKR 9800 ND multisw.9/8 IZ</t>
  </si>
  <si>
    <t>Obračun po m2 prema debljini sloja žbuke.</t>
  </si>
  <si>
    <t>a) skidanje vanjske završne ukrasne i podložne žbuke sa zidova pročelja na oba objekta.</t>
  </si>
  <si>
    <t>b) skidanje unutarnje žbuke sa nosivih ili pregradnih zidova koji se ne ruše</t>
  </si>
  <si>
    <t>Debljina žbuke 2 - 3 cm.</t>
  </si>
  <si>
    <t>Rušenje postolja od opeke.</t>
  </si>
  <si>
    <t>Stavka uključuje rušenje postolja - oslonaca za grede krovne konstrukcije u prostoru potkrovlja istočnog objekta.</t>
  </si>
  <si>
    <t>Obračun po m1 ispitanog sustava odvodnje.</t>
  </si>
  <si>
    <t>Krov je dvostrešni, a nosiva krovna konstrukcija sastoji se od drvenih greda. Sistem dvostruke visulje.</t>
  </si>
  <si>
    <t>Konstrukcija zgrade su betonski zidovi i armiranobetonska krovna ploča.</t>
  </si>
  <si>
    <t>BGP objekta iznosi 325 m2.</t>
  </si>
  <si>
    <t>BGP objekta iznosi 250 m2.</t>
  </si>
  <si>
    <t>BGP objekta iznosi 24 m2.</t>
  </si>
  <si>
    <t>Tlocrtna brutto površina iznosi 208 m2.</t>
  </si>
  <si>
    <t>Rušenje i demontaža dijela upravne zgrade (br.1)</t>
  </si>
  <si>
    <t>Opšav parapeta od pocinčanog čeličnog lima debljine 0,6 mm.</t>
  </si>
  <si>
    <t xml:space="preserve">9.9.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</si>
  <si>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9.10. Dobava svog potrebnog materijala – čelične </t>
  </si>
  <si>
    <t>- PK 200</t>
  </si>
  <si>
    <t>- 2 m plastičnih kanalica</t>
  </si>
  <si>
    <t>6.2. Isto kao st. 6.1. samo sa slijedećim materijalom:</t>
  </si>
  <si>
    <t xml:space="preserve">- 13,5 m PP00-Y 4x1,5 mm2  </t>
  </si>
  <si>
    <t>6.3. Isto kao st. 6.1. samo za priključak plamenika i uređaja za održavanje tlaka ,sa slijedećim materijalom:</t>
  </si>
  <si>
    <t xml:space="preserve">- 8,5 m PP00-Y 5x1,5 mm2  </t>
  </si>
  <si>
    <t>- držač toalet papira uz WC školjku</t>
  </si>
  <si>
    <t>- držač - posuda za tekući sapun, uz umivaonike</t>
  </si>
  <si>
    <t>- držač sapuna uz tuš kade</t>
  </si>
  <si>
    <t>- držač šampona uz tuš kade</t>
  </si>
  <si>
    <t>Stavka uključuje montažu komplet sa svim nužnim pričvrsnim materijalom.</t>
  </si>
  <si>
    <t>Obračun po m3 prema presjeku jarka i kategoriji tla.</t>
  </si>
  <si>
    <t>- 5 kom sign. svjet. – crvena na vrat. razdjelnika</t>
  </si>
  <si>
    <t>- 7 kom sklopka 4G10-51U - na vrat. razdjelnika</t>
  </si>
  <si>
    <t>- 2 kom sklopka 4G10-90U - na vrat. razdjelnika</t>
  </si>
  <si>
    <t>- 1 kom sklopka C60H 16B/3</t>
  </si>
  <si>
    <t>- 1 kom sklopka C60H 16B/1</t>
  </si>
  <si>
    <t>- 4 kom sklopka C60H 10B/1</t>
  </si>
  <si>
    <t>- 1 kom sklopka C60H 4B/1</t>
  </si>
  <si>
    <t>- 1 kom sklopka C60H 6B/1</t>
  </si>
  <si>
    <t>- 2 kom sklopka C60H 6C/1</t>
  </si>
  <si>
    <t>- 1 kom sklopka C60H 6C/3</t>
  </si>
  <si>
    <t>- 3 kom sklopka C60H 4C/3</t>
  </si>
  <si>
    <t>- 7 kom relais 4A, 24V AC, 1NO</t>
  </si>
  <si>
    <t>- 5 kom motorne sklopke kao 11MC9, 220V</t>
  </si>
  <si>
    <t>- 5 kom relais preopterećenja</t>
  </si>
  <si>
    <t>Slijedeću opremu isporućuje izvodit. stroj. instalacija:</t>
  </si>
  <si>
    <t xml:space="preserve"> -    1 kom transformator 220/24V, 100VA</t>
  </si>
  <si>
    <t xml:space="preserve"> prag na sudarima različitih vrsta podova</t>
  </si>
  <si>
    <t>izolacijom debljine 40 mm, sa završnim slojem aluminijskog</t>
  </si>
  <si>
    <t>lima, komplet s postoljem</t>
  </si>
  <si>
    <t>Toplovodni sabirnik izrađen iz crne bešavne cijevi</t>
  </si>
  <si>
    <t>dimenzija NO 80x400 mm, sa šest priključaka</t>
  </si>
  <si>
    <t>(1xNO65, 1xNO40, 3xNO32, 1xNO20), izoliran</t>
  </si>
  <si>
    <t xml:space="preserve"> 6. INSTALACIJA EMP KOTLOVNICE</t>
  </si>
  <si>
    <t xml:space="preserve">- 15 m LiyCy 3x0,6 mm  </t>
  </si>
  <si>
    <t>- 4 m plastičnih kanalica</t>
  </si>
  <si>
    <t>7.2.. Isto kao st. 7.1. samo serijskih prekidača</t>
  </si>
  <si>
    <t>7.3. Isto kao st. 7.1. samo izmjeničnih prekidača</t>
  </si>
  <si>
    <t>7.4. Isto kao st. 7.1. samo križnih prekidača</t>
  </si>
  <si>
    <t xml:space="preserve">7.5. Isto kao st. 7.1. samo modularna kutija sa tri prekidača </t>
  </si>
  <si>
    <t>7.6. Isto kao st. 7.1. samo prekidač 16 A sa signalnom svjetiljkom (za EGV)</t>
  </si>
  <si>
    <t>7.7. Dobava i ugradnja nadžbuknih običnih rasvjetnih prekidača 10 A u zaštiti IP 44 .</t>
  </si>
  <si>
    <t>7.8. Dobava i ugradnja nadžbuknih serijskih rasvjetnih prekidača 10 A u zaštiti IP 44 .</t>
  </si>
  <si>
    <t>7.9. Dobava i ugradnja nadžbuknih izmjeničnih rasvjetnih prekidača 10 A u zaštiti IP 44 .</t>
  </si>
  <si>
    <t xml:space="preserve"> 7.10.Dobava i ugradnja podžbuknih šuko utičnica 16 A kao GEWISS u odgovarajućoj boji (za ND i OD) komplet sa razvodnom kutijom i izradom rupe u zidu za ugradnju.</t>
  </si>
  <si>
    <t xml:space="preserve">7.11.Isto kao st. 7.10. samo modularna kutija sa dvije utičnice </t>
  </si>
  <si>
    <t xml:space="preserve">7.12.Isto kao st. 7.10. samo modularna kutija sa tri utičnice </t>
  </si>
  <si>
    <t xml:space="preserve">7.13.Isto kao st. 7.10. samo utičnica sa poklopcem </t>
  </si>
  <si>
    <t>Predvidjeti sav potreban okov, kvaku s štitnikom, cilindar bravu s kompletom ključeva, uređaj za samozatvaranje vrata, te gumeni odbojnik za postavu na pod iza vrata.</t>
  </si>
  <si>
    <t>SHEMA 9</t>
  </si>
  <si>
    <t xml:space="preserve">Zidarski otvor 226/150 cm                                                                  </t>
  </si>
  <si>
    <t>SHEMA 10</t>
  </si>
  <si>
    <t>Zemlju treba fino isplanirati 5 cm iznad projektirane kote zbog očekivanog slijeganja nasipa.</t>
  </si>
  <si>
    <t>Isplanirane površine moraju biti ravne sa dopuštenim mjestimičnim odstupanjem od ravnine + - 3 cm.</t>
  </si>
  <si>
    <t xml:space="preserve">14.6. Dobava materijala te izrada spojnih vodova od Fe-Zn 30x4 mm trake od mjernog spoja do uzemljivača uz spajanje sa armaturom, prosječne duljine 4,5 m  sa izradom mjernih spojeva. Komplet sa spojnicama koje nakon pritezanaja zaliti vrućim bitumenom i ostalim sitnim standardnim materijalom. </t>
  </si>
  <si>
    <t>Dobava kamene frakcije tip "0" i izrada posteljice prije polaganja cijevi u instalacijski jarak, te zasipanje položenih cijevi istim materijalom.</t>
  </si>
  <si>
    <t>Obračun po m3 nasutog prostora.</t>
  </si>
  <si>
    <t>Debljina 3 cm,širina 18 cm.</t>
  </si>
  <si>
    <t>Dobava i ugradnja unutrašnjih kamenih klupčica</t>
  </si>
  <si>
    <t>Krila vrata su  od sendviča čeličnog lima i protupožarnom izolacijskom ispunom debljine 5 cm.</t>
  </si>
  <si>
    <t>NO 32 ..........................................</t>
  </si>
  <si>
    <t>8.10.Dobava i ugradnja fluorescentnih panik svjetiljki, komplet sa FC 8W za 3 sata autonomije kao THORN EXB 96004996 IP65</t>
  </si>
  <si>
    <t>8.11.Dobava i ugradnja svjetiljki za ugradnju iznad ogledala u sanit. čvoru ESEDRA GLOBAL 335604 F% komplet sa kompakt žaruljom od 13 W.</t>
  </si>
  <si>
    <t>Vrata u protupožarnoj izvedbi T-90.</t>
  </si>
  <si>
    <t>A.14. Snimanje i izrada katastra položenog energetskog kabela te  predaja investitoru</t>
  </si>
  <si>
    <t>Utovar i odvoz viška materijala iz iskopa.</t>
  </si>
  <si>
    <t>Debljina sloja 30 cm.</t>
  </si>
  <si>
    <t>10.10.Dobava materijala te izrada instalacije priključka svjetiljke na betonskom stupu. Kabel PP-Y 3x2,5 mm2 je duljine 6,5 m i polaže se po stupu uz primjenu odgovarajućih obujmica. Sve komplet sa spajanjem na ormariću i u svjetiljki</t>
  </si>
  <si>
    <t xml:space="preserve">Zidarski otvor 142/135 cm                                                                  </t>
  </si>
  <si>
    <t>SHEMA 4</t>
  </si>
  <si>
    <t xml:space="preserve">Zidarski otvor 166/80 cm                                                                  </t>
  </si>
  <si>
    <t>SHEMA 5</t>
  </si>
  <si>
    <t xml:space="preserve">Oba krila su otklopno zaokretna. </t>
  </si>
  <si>
    <t xml:space="preserve">Jednokrilni prozor izrađen od PVC profila sa ostakljenjem izolirajućim staklom 4+12+4 mm. </t>
  </si>
  <si>
    <t>Dvokrilni prozor izrađen od PVC profila osaatkljen izolirajućim staklom 4+12+4 mm.</t>
  </si>
  <si>
    <t>Unutrašnje staklo je ornament . Krilo je otklopno zaokretno.</t>
  </si>
  <si>
    <t>SHEMA 6</t>
  </si>
  <si>
    <t>Krilo je fiksno.</t>
  </si>
  <si>
    <t>Ispitivanje instalacije na probni pritisak od 10 bara u trajanju od najmanje 2 sata.</t>
  </si>
  <si>
    <t>Obračun po m1 ugrađenih i ispitanih cijevi.</t>
  </si>
  <si>
    <t>Čišćenje i ispiranje postavljenog cjevovoda nakon kompletno dovršenih radova.</t>
  </si>
  <si>
    <t>Ispiranje se vrši dok se na ispustima ne pojavi čista voda.</t>
  </si>
  <si>
    <t>Ispiranje vršiti čistom vodom i to s brzinom vode najmanje 1,5 m/s.</t>
  </si>
  <si>
    <t>Obračun po m1 ispranog cjevovoda.</t>
  </si>
  <si>
    <t>c) iznad uvaljanog tamponskog sloja, podloga debljine 8,0 cm, na uređenju okoliša - podloga prije asfaltiranja,</t>
  </si>
  <si>
    <t xml:space="preserve"> </t>
  </si>
  <si>
    <t>8.12.Dobava i ugradnja svjetiljki (kao NLS 60) sa plavim sjenilom (staklom) za noćno svjetlo i ugradnju na plafon sa  žaruljom od 15W.</t>
  </si>
  <si>
    <t>Voda ostaje u cjevovodu 24 sata.</t>
  </si>
  <si>
    <t>Dezinfekcija je uspješna ako analizirani uzorak dade zadovoljavajući laboratorijski rezultat.</t>
  </si>
  <si>
    <t>Obračun po m1 dezinficiranog cjevovoda.</t>
  </si>
  <si>
    <t>Laboratorijsko ispitivanje kvalitete vode.</t>
  </si>
  <si>
    <t>Stavka uključuje uzimanje potrebnog broja uzoraka na točečim mjestima, te laboratorijsku analizu vode i ishođenje atesta o ispravnosti vode za piće od ovlaštene institucije.</t>
  </si>
  <si>
    <t>Nasip se izvodi iza postavljenog kamenog zida.</t>
  </si>
  <si>
    <t>Dimenzije iskopa dane su projektom.</t>
  </si>
  <si>
    <t>Vanjska jednokrilna vrata izrađena od PVC profila.</t>
  </si>
  <si>
    <t>Zidarski otvor 114/245 cm.</t>
  </si>
  <si>
    <t>33.</t>
  </si>
  <si>
    <t>SHEMA 24a</t>
  </si>
  <si>
    <t>Vanjska jednokrilna vrata s ostakljenim nadsvjetlom, izrađena od PVC profila.</t>
  </si>
  <si>
    <t>Nadsvjetlo je fiksno, ostakljeno "Securit" staklom debljine 1 cm.</t>
  </si>
  <si>
    <t>Zidarski otvor 100/250 cm.</t>
  </si>
  <si>
    <t>34.</t>
  </si>
  <si>
    <t>SHEMA 25</t>
  </si>
  <si>
    <t>Unutarnja dvokrilna vrata s fiksnim nadsvjetlom, izrađena od PVC profila.</t>
  </si>
  <si>
    <t>Zidarski otvor 200/300 cm.</t>
  </si>
  <si>
    <t>35.</t>
  </si>
  <si>
    <t>SHEMA 25A</t>
  </si>
  <si>
    <t>U svemu kao stavka 25, razlika je što su vrata bez nadsvjetla.</t>
  </si>
  <si>
    <t>36.</t>
  </si>
  <si>
    <t>SHEMA 26</t>
  </si>
  <si>
    <t>Dvokrilna vrata izrađena od PVC profila, ostakljena izolirajućim staklom 4+12+4 mm.</t>
  </si>
  <si>
    <t>Zidarski otvor 150/218 cm.</t>
  </si>
  <si>
    <t>Pragovi se polažu u cementni mort M-100, plastične konzistencije, pripravljen u omjeru 1:3.</t>
  </si>
  <si>
    <t>Krajevi pragova se prije polaganja oblikuju prema profilaciji dovratnika.</t>
  </si>
  <si>
    <t>Obračun po m1 prema presjeku praga.</t>
  </si>
  <si>
    <t>- vidljive površine praga polirane</t>
  </si>
  <si>
    <t>- presjek praga 10/4 cm</t>
  </si>
  <si>
    <t>Spoj kamenih elemenata sa ostalim elementima gdje je to nužno brtvi se trajno-elastičnim kitom u odgovarajućom tonu.</t>
  </si>
  <si>
    <t>Obračun po komadu ugrađenih podnih sifonskih rešetki, a prema promjeru.</t>
  </si>
  <si>
    <t>a) ND 75</t>
  </si>
  <si>
    <t>b) ND 50</t>
  </si>
  <si>
    <t>Dobava i ugradba tipske odzračne kape.</t>
  </si>
  <si>
    <t>Postava na vrhu odvodne vertikale.</t>
  </si>
  <si>
    <t>Kapu izraditi od pocinčanog čeličnog lima debljine 0,6 mm, te ugraditi na odvodne vertikale iznad pokrova.</t>
  </si>
  <si>
    <t xml:space="preserve">6.6.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</si>
  <si>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7. PREKIDAČI I UTIČNICE </t>
  </si>
  <si>
    <t>Oplata u koju se ugrađuje beton mora odgovarati mjerama, obliku i dimenzijama iz projekta., mora biti dovoljno čvrsta tako da bez pomjeranja i izobličenja izdrži pritisak betonske mase i vibracija pri strojnoj ugradbi betona.</t>
  </si>
  <si>
    <t>Strojni iskop jarkova za instalacije.</t>
  </si>
  <si>
    <t>10.17. Izrada instalacije za ugradnju fotosenzora:</t>
  </si>
  <si>
    <t>- fotosenzor (kao Moeller)</t>
  </si>
  <si>
    <t xml:space="preserve">Nasipanje vanjskog terena do kote predviđene projektom vršiti materijalom IV kategorije sa privremene deponije sa nabijanjem slojeva. </t>
  </si>
  <si>
    <t>Materijali za ugradbu kamena (mortovi, ljepila i metalne spone) moraju odgovarati važećim propisima i standardima.</t>
  </si>
  <si>
    <t>Kao referentni kamen za ovaj projekt određuje se:</t>
  </si>
  <si>
    <t>rekristalizirani organcgeni vapnenac biomikrit naziva DOLIT, nalazište Dolac Donji, sa slj. svojstvima:</t>
  </si>
  <si>
    <t>- čvrstoća na pritisak u suhom stanju (srednja) 111,1 MN/m2</t>
  </si>
  <si>
    <t>- prostorna masa - 2691 kg/m3</t>
  </si>
  <si>
    <t>- upijanje vode - 0,2 %</t>
  </si>
  <si>
    <t>- poroznost - 0,6</t>
  </si>
  <si>
    <t>- otpornost na habanje (Bohme) - 13,4</t>
  </si>
  <si>
    <t>- otporan na mraz</t>
  </si>
  <si>
    <t>- čvrstoća na savijanje (srednja) - 11,2 MN/m2</t>
  </si>
  <si>
    <t xml:space="preserve"> - dobave i ugradbe:</t>
  </si>
  <si>
    <t>Instalacija centralnog grijanja</t>
  </si>
  <si>
    <t xml:space="preserve">Tlačno lijevani aluminijski radijatori, tip MODEX eko 600/80, </t>
  </si>
  <si>
    <t>proizvod "ALUKAL", komplet sa čepovima i redukcijama,</t>
  </si>
  <si>
    <t>sa slijedećim brojem članaka:</t>
  </si>
  <si>
    <t>4 članka ..................................................</t>
  </si>
  <si>
    <t>5 članka ..................................................</t>
  </si>
  <si>
    <t>7 članaka ................................................</t>
  </si>
  <si>
    <t>2.1 Dobava, ugradnja te spajanje kabelskog voda PP00 4x35 mm2 + uže Cu 35 mm2 od KRO do GRO-MO kroz zemlju i predhodno ugrađene PHDE cijevi.  Ovom stavkom su predviđeni i svi potrebni radovi oko spajanja i obilježavanja kabela.</t>
  </si>
  <si>
    <t>Kompletirati okovom, kvakom i štitnikom, cilindar bravom s kompletom ključeva, uređajem za samozatvaranje, uređajem za fiksiranje jednog krila u pod i strop, te gumenim odbojnicima.</t>
  </si>
  <si>
    <t>Kompletirati okovom, kvakom i štitnikom, cilindar bravom s kompletom ključeva, uređajem za samozatvaranje, te gumenim odbojnicima.</t>
  </si>
  <si>
    <t>9.1.Dobava, transport,  ugradnja i spajanje diesel električkog postrojenja za automatsko rezervno napajanje trošila kao KONČAR SP-Q30.A1 snage 31/34 kVA opremljenim vodom hlađenim motorom brzine 1500 min-1 i kompletiranim sa svom standardnom opremom.</t>
  </si>
  <si>
    <t>Postrojenje treba opremiti dodatnim elementima:</t>
  </si>
  <si>
    <t>mesinganom čahurom</t>
  </si>
  <si>
    <t>Mesingane natpisne pločice na ventilima, strelice</t>
  </si>
  <si>
    <t>i oznake kretanja medija – izrada prema zahtjevu</t>
  </si>
  <si>
    <t>5.7. Isto kao stavka 5.5. samo za instalaciju u garaži i kotlovnici koja se izvodi nadžbukno na odstojnim obujmicama.</t>
  </si>
  <si>
    <t>-  8 m  PP-Y 5x2,5 mm2</t>
  </si>
  <si>
    <t>5.8. Isto kao stavka 5.5. samo za instalaciju priključka isklopnika pred agregatnicom i pred kotlovnicom koja se izvodi nadžbukno na odstojnim obujmicama.</t>
  </si>
  <si>
    <t>- 5 m PP-Y 3x1,5 mm2</t>
  </si>
  <si>
    <t>5.9.  Isto kao stavka 5.5. samo za instalaciju 24 V u garaži koja se izvodi nadžbukno na odstojnim obujmicama.</t>
  </si>
  <si>
    <t>-  5 m  PP-Y 2x2,5 mm2</t>
  </si>
  <si>
    <t>-  2 m  CS 20</t>
  </si>
  <si>
    <t xml:space="preserve"> 5.10. Dobava materijala te izrada instalacije</t>
  </si>
  <si>
    <t xml:space="preserve">  izjednačenja potencijala. Po jednoj kupaoni će se ugraditi slijedeći materijal:</t>
  </si>
  <si>
    <t>-  1 kom. kutija PS sa sabirnicom i poklopcem</t>
  </si>
  <si>
    <t>-  6 m voda P-Y 1x2,5 mm2</t>
  </si>
  <si>
    <t>-  9 m voda P-Y 1x6 mm2</t>
  </si>
  <si>
    <t>-  12 m inst.cijevi CS20</t>
  </si>
  <si>
    <t>Komplet sa obujmicama za cijevi, potrebnim štemanjem te spajanjem na glavni razdjelnik.</t>
  </si>
  <si>
    <t>5.18.Dobava i ugradnja kabelskih limenih staza PK 200 komplet sa djelovima za spajanje, učvrščenje i skretanje</t>
  </si>
  <si>
    <t>Obračun po komadu prema promjeru vertikale na koju se navlači kapa.</t>
  </si>
  <si>
    <t>a) kapa promjera 100 mm</t>
  </si>
  <si>
    <t>a) veličine 30 x 30 cm</t>
  </si>
  <si>
    <t>Razni sitni montažni, pričvrsni i brtveni materijal.</t>
  </si>
  <si>
    <t>Obračun po m1 postavljenih cijevi.</t>
  </si>
  <si>
    <t>Cijevi spajane međusobno naglavcima s gumenim prstenom, uključivo potrebni pričvrsni materijal.</t>
  </si>
  <si>
    <t>a) ND 160</t>
  </si>
  <si>
    <t>Fazonski komadi tipa "RDS" za montažu u beton.</t>
  </si>
  <si>
    <t>Duljina fazonskih komada 200 mm.</t>
  </si>
  <si>
    <t>Obračun po m1.</t>
  </si>
  <si>
    <t>Obračun po komadu.</t>
  </si>
  <si>
    <t>a) NO 20</t>
  </si>
  <si>
    <t>a) za dubinu ugradnje 1,20 mm</t>
  </si>
  <si>
    <t>Obračun po uzetom i ispitanom uzorku.</t>
  </si>
  <si>
    <t>Ishođenje atesta - dokaza ispravnosti za vanjsku hidrantsku mrežu.</t>
  </si>
  <si>
    <t>Cijevi se polažu na prethodno pripremljenu i dobro zbijenu podlogu i posteljicu.</t>
  </si>
  <si>
    <t>---</t>
  </si>
  <si>
    <t>Predviđa se uzimanje uzoraka na 1/2 točečih mjesta.</t>
  </si>
  <si>
    <t>U objektu ima 30 točečih mjesta (umivaonici i kade).</t>
  </si>
  <si>
    <t>c) ND 110</t>
  </si>
  <si>
    <t>"Bijeli strop" je roštiljna lakobetonska ploča debljine 15 cm i težine 130 kg/m2.</t>
  </si>
  <si>
    <t>Konstrukcija se sastoji od AB gredica postavljenih na osnom razmaku 65 cm, sa ispunom između gredica blokovima od plinobetona ("YTONG").</t>
  </si>
  <si>
    <t>Između 4-6 redova plinoblokova izvodi se poprečno AB rebro (okomito na gredice).</t>
  </si>
  <si>
    <t>Nakon postavljanja gredica, plinoblokova, poprečnih rebara i vijenaca pristupa se monolitizaciji sitnozrnim betonom.</t>
  </si>
  <si>
    <t>Osnovni materijal za izradu bravarskih radova su čelični limovi, čelične šipke, čelične bešavne cijevi i čelični profili.</t>
  </si>
  <si>
    <t>Čelik mora odgovarati standardu HRN C.BO.500 i C.BO.501.</t>
  </si>
  <si>
    <t>8.3. Isto kao st. 8.1. samo svjetiljke kao THORN PUNCH ALU 236 komplet sa odgovarajućim cijevima 3000K</t>
  </si>
  <si>
    <t>8.4. Isto kao st. 8.1. samo svjetiljke kao THORN CLUB 2D 16W komplet sa odgovarajućim kompakt žaruljama</t>
  </si>
  <si>
    <t>8.5. Isto kao st. 8.1. samo svjetiljke kao THORN CLUB 2D 28 W komplet sa odgovarajućim kompakt žaruljama</t>
  </si>
  <si>
    <t>Termometar sa skalom 0-120oC, komplet sa</t>
  </si>
  <si>
    <t>Oplata za otvore, prodore i šliceve postavlja se na mjesta definirana arhitektonsko-građevinskim nacrtima i nacrtima instalacija.</t>
  </si>
  <si>
    <t>Drvena oplata mora prije ugradbe betona biti premazana sredstvom za obradu oplata.</t>
  </si>
  <si>
    <t>Čelična oplata prije ugradbe betona mora biti premazana sredstvom za obradu oplate.</t>
  </si>
  <si>
    <t>Oplate moraju biti konstruirane tako da pri demontaži oplata ne dolazi do oštećenja betona.</t>
  </si>
  <si>
    <t>Zidarski otvor 166/233 cm.</t>
  </si>
  <si>
    <t>32.</t>
  </si>
  <si>
    <t>SHEMA 24</t>
  </si>
  <si>
    <t>Krilo je zaokretno i ostakljeno "Securit" staklom debljine 1 cm.</t>
  </si>
  <si>
    <t>Ugradba je suhomontažna iz razloga da se osigura kvalitetno provjetravanje krovne konstrukcije.</t>
  </si>
  <si>
    <t>Obračun po m1, za greben mjereno po kosini.</t>
  </si>
  <si>
    <t>Strojno betoniranje sloja podložnog betona ispod temelja.</t>
  </si>
  <si>
    <t>Beton MB-15.</t>
  </si>
  <si>
    <t>Obračun po m3 prema debljini sloja.</t>
  </si>
  <si>
    <t>m3</t>
  </si>
  <si>
    <t>Strojno betoniranje temeljnih traka.</t>
  </si>
  <si>
    <t>Betoniranje u dašćanoj oplati.</t>
  </si>
  <si>
    <t>Stavka uključuje beton i oplatu, armatura se obračunava posebno.</t>
  </si>
  <si>
    <t>Obračun po m3 prema presjeku temelja.</t>
  </si>
  <si>
    <t>Strojno betoniranje temeljnih greda.</t>
  </si>
  <si>
    <t>Beton MB-30.</t>
  </si>
  <si>
    <t xml:space="preserve">1.17. Iskop jarka u zemlji III i IV kat. zemljišta,  širine 70 cm i dubine uz budući zdenac 50 cm a uz potporni zid (s unutarnje strane) 150 cm. Prije polaganja cijevi, dno jarka treba poravnati. Zatrpavanje jarka u slojevima uz strojno nabijanje. Najprije  se jarak zasipa sitnim materijalom a nakon toga ostatkom. Višak materijala se odvozi na deponij </t>
  </si>
  <si>
    <t>Dobava i ugradba tipskih obujmica za montažu kanalizacijskih cijevi.</t>
  </si>
  <si>
    <t>Obujmice s gumenim uloškom, te nastavkom za sidrenje u nosivu konstrukciju.</t>
  </si>
  <si>
    <t>Osni razmak između gredica je 58 cm, a svijetli razmak 50 cm.</t>
  </si>
  <si>
    <t>je prema DIN 6608. Uz spremnik isporučiti slijedeće:</t>
  </si>
  <si>
    <t>- priključak za dovod goriva NO 20</t>
  </si>
  <si>
    <t>- priključak za povrat goriva NO 20</t>
  </si>
  <si>
    <t>- priključak za pražnjenje NO 20</t>
  </si>
  <si>
    <t>- priključak za punjenje NO 80</t>
  </si>
  <si>
    <t>Rezervoar je potrebno obojiti dvostrukim premazom minija,</t>
  </si>
  <si>
    <t>te izolirati peteroslojnim slojem bitumena i četveroslojnim</t>
  </si>
  <si>
    <t xml:space="preserve">4.1.Dobava i polaganje kabela od GRO-MO  do svih razdjelnika i DEA. Kabeli se polažu kroz HPDE cijevi a po vertikali kroz CS instalacijske cijevi u betonske zidove. Komplet sa spajanjima u svim razdjelnicima. </t>
  </si>
  <si>
    <t>1.1.Iskop jarka u zemlji III i IV kat. zemljišta, pri vrhu širine 50, pri dnu 40 i dubine 80 cm. Prije polaganja kabela,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kanala.</t>
  </si>
  <si>
    <t>1.2.Dobava, doprema i zasipanje te nabijanje ispod i iznad kabela i uzemljivača - ilovače u dva sloja od po 10 cm.</t>
  </si>
  <si>
    <t>1.3.Štemanje niše u betonskom zidu za razdjelnike. Niša je prosječne veličine: 400x750x120 mm</t>
  </si>
  <si>
    <t xml:space="preserve">1.4.Štemanje žljebova u betonskom zidu mjera </t>
  </si>
  <si>
    <t> 6x4 cm</t>
  </si>
  <si>
    <t> 11x7 cm</t>
  </si>
  <si>
    <t> 27x7 cm</t>
  </si>
  <si>
    <t>Demontirati komplet opšav s nosačima od plocnog željeza, te podložnom ljepenkom.</t>
  </si>
  <si>
    <t>Izolacijski slojevi se sastoje od:</t>
  </si>
  <si>
    <t>- parne brane-bitumenska traka debljine 4 mm</t>
  </si>
  <si>
    <t>- toplinske izolacije debljine 6 cm</t>
  </si>
  <si>
    <t>- hidroizolacije od 2 varene bitumenske trake debljine po 4 mm</t>
  </si>
  <si>
    <t>- hidroizolacije holkela od dvije varene bitumenske trake debljine po 4 mm, visine 33 cm</t>
  </si>
  <si>
    <t>Obračun po m2</t>
  </si>
  <si>
    <t>Strojno betoniranje AB nosača i nadvoja pravokutnog presjeka u trostranoj glatkoj oplati.</t>
  </si>
  <si>
    <t xml:space="preserve">Obračun po m3 </t>
  </si>
  <si>
    <t>Stanje u prostorijama u kojima se postavljaju podne obloge, odnosno podloga i materijal koji se upotrebljava pri postavljanju, te način na koji se obloga postavlja, moraju odgovarati važećim standardima.</t>
  </si>
  <si>
    <t>Podloga prije postave obloge mora biti čista, suha i glatka, bez ikakvih neravnina.</t>
  </si>
  <si>
    <t>Vrši se s 30 grama čistog klora na 1 m3 vode.</t>
  </si>
  <si>
    <t xml:space="preserve"> Prozori  tipa "krilo na krilo", ostakljenje staklom debljine 4 mm, drvena unutarnja prozorska klupčica</t>
  </si>
  <si>
    <t>Za silaz u okno ugrađuju se čelične stupaljke (penjalice) na međusobnom razmaku od 30 cm.</t>
  </si>
  <si>
    <t>Prva stupaljka se montira 70 cm ispod terena.</t>
  </si>
  <si>
    <t>Bravarski radovi obuhvaćaju izradu nosivih čeličnih konstrukcija, izradu zaštitnih rešetki i žaluzina, izradu ograda i rukohvata, izradu penjalica, izradu vrata i prozora, te izradu ostalih bravarskih elemenata.</t>
  </si>
  <si>
    <t>Izrada bravarije može početi tek kad projektant prihvati i ovjeri radioničke nacrte.</t>
  </si>
  <si>
    <t>- II SEKCIJA osigurane dobave</t>
  </si>
  <si>
    <t>- 13 kom sklopka C60H 10C/1</t>
  </si>
  <si>
    <t>- 18 kom sklopka C60H 16C/1</t>
  </si>
  <si>
    <t xml:space="preserve">- 1kom  osigurač kao IF 16A 1P </t>
  </si>
  <si>
    <t>3.7. Dobava svog potrebnog materijala te izrada i montaža ugradnog razdjelnika RP2/1.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</si>
  <si>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- 10 kom sklopka C60H 16C/1</t>
  </si>
  <si>
    <t>3.8. Dobava svog potrebnog materijala te izrada i montaža ugradnog razdjelnika RP2.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</si>
  <si>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 kom str.dif.sklopka kao RCCB 40 4P 300 Ma</t>
  </si>
  <si>
    <t>- 10 kom sklopka C60H 10C/1</t>
  </si>
  <si>
    <t>- 7 kom sklopka C60H 10C/1</t>
  </si>
  <si>
    <t xml:space="preserve">- 10 kom sklopka C60H 16C/1 </t>
  </si>
  <si>
    <t>1.18.Iskop rupe u zemljištu III i IV kat. veličine 80x80x80 cm za ugradnju montažnog zdenca. Nakon ugradnje zdenca i cijevi izvršiti zatrpavanje i nabijanje materijala oko zdenca te odvoz viška materijala na gradski deponij.</t>
  </si>
  <si>
    <t xml:space="preserve"> 1.19. Dobava i ugradnja montažnog telefonskog zdenca tipa D0 (60x60x60 cm) uz predhodno osiguranje odvodnje i obradu priključka cijevi.  Zdenac opremiti lakim poklopcem (15 kN?)</t>
  </si>
  <si>
    <t xml:space="preserve">1. </t>
  </si>
  <si>
    <t>Instalacija centralnog grijanja …......…….….............</t>
  </si>
  <si>
    <t xml:space="preserve">2. </t>
  </si>
  <si>
    <t>Kotlovnica sa gospodarstvom ulja za loženje ........</t>
  </si>
  <si>
    <t xml:space="preserve">3. </t>
  </si>
  <si>
    <t>Klimatizacija i  ventilacija …………….……....……....</t>
  </si>
  <si>
    <t xml:space="preserve">4.    </t>
  </si>
  <si>
    <t>Automatska regulacija i upravljanje .........................</t>
  </si>
  <si>
    <t>SVEUKUPNO:</t>
  </si>
  <si>
    <t>Tlo je II - V kategorije.</t>
  </si>
  <si>
    <t>Jedinična cijena obuhvaća nabavu materijala, provjeru osnovnih mjera na objektu, izradu radioničkih nacrta, prijevoz, skladištenje i manipulaciju na gradilištu, ugradbu stavki, brtvljenje spoja sa nosivom konstrukcijom trajno-elastičnim kitom, finalnu montažu okova (rozete, štitnici, kvake i sl.), otklanjanje nedostataka i čišćenje otpadaka nastalih pri izvođenju PVC stolarskih radova.</t>
  </si>
  <si>
    <t>13.7. Dobava i ugradnja u bet. zid cijevi CS 40 za buduću ugradnju radi antenskih vodova od 1. kata do krova. Prosječna duljina cijevi je 14 m. Sve komplet</t>
  </si>
  <si>
    <t>sa potrebnim štemanjem žljeba u bet. zidu.</t>
  </si>
  <si>
    <t xml:space="preserve">Strojno betoniranje AB nosača - krovni vijenac </t>
  </si>
  <si>
    <t>Dobava materijala i  nasipanje unutrašnjeg vrta stacionara   humusnom zemljom.</t>
  </si>
  <si>
    <t>Pri ugradbi betona ne smije doći do segregacije betona ni do promjene drugih svojstva betona.</t>
  </si>
  <si>
    <t>10.13. Dobava materijala te izrada instalacije za napajanje svjetiljki vodovima PP-Y 3x2,5 mm2 (svj. na pročelju) koji se polaže na predviđene kabelske trase i u instalacijske cijevi. Ukupno se polaže:</t>
  </si>
  <si>
    <t>- PP-Y 3x2,5 mm2</t>
  </si>
  <si>
    <t>- CS 20</t>
  </si>
  <si>
    <t>10.14. Isto kao st. 10.13. samo kabela PP00-Y 5x2,5 mm2 (svj. u nadstrešnici) koji se polaže kroz instalacijske cijevi i na obujmicama. Ukupno se polaže:</t>
  </si>
  <si>
    <t>- PP00-Y 5x2,5 mm2</t>
  </si>
  <si>
    <t>- CS 25</t>
  </si>
  <si>
    <t>10.15. Isto kao st. 10.13. samo kabela PP00-Y 12x2,5 mm2  koji se polaže na predviđene kabelske trase i instalacijske cijevi. Ukupno se polaže:</t>
  </si>
  <si>
    <t>- PP00-Y 12x2,5 mm2</t>
  </si>
  <si>
    <t>Na osnovu proračuna odabran je tipski separator proizvod "TEHNIX" Donji Kraljevac.</t>
  </si>
  <si>
    <t>Separator je tvornički antikorozivno zaštićen odgovarajućim premazima na bazi bitumena, te mu nije potrebna dodatna zaštita i zatrpava se zemljanim materijalom iz iskopa (zemljani materijal bez kamenja).</t>
  </si>
  <si>
    <t>Separator se postavlja u prostoru kotlovnice i priključuje na odvodnu instalaciju.</t>
  </si>
  <si>
    <t>Stavka uključuje i izradu priključka separatora na odvodnu instalaciju.</t>
  </si>
  <si>
    <t>a) separator - tip 3750 l ; protoka 20 l/s , proizvod "TEHNIX" Donji Kraljevac</t>
  </si>
  <si>
    <t>Obračun po komadu prema veličini i tipu opterećenja.</t>
  </si>
  <si>
    <t>Dobava i ugradba ljevanoželjeznog poklopca s okvirom.</t>
  </si>
  <si>
    <t>Dobava i ugradba ljevanoželjezne kišne rešetke, komplet s okvirom.</t>
  </si>
  <si>
    <t>Na poklopcu mora biti oznaka "KANALIZACIJA"</t>
  </si>
  <si>
    <t>Na poklopcu mora biti oznaka "VODOVOD"</t>
  </si>
  <si>
    <t>a) promjera 60 cm, teški tip - za nazivno opterećenje 250 kN</t>
  </si>
  <si>
    <t>b) promjera 60 cm, laki tip - za nazivno opterećenje 150 kN</t>
  </si>
  <si>
    <t>Debljina žbuke cca 5 cm.</t>
  </si>
  <si>
    <t>Skidanje žičane ograde parcele</t>
  </si>
  <si>
    <t>visina ograde 200 cm</t>
  </si>
  <si>
    <t>obračun po m2</t>
  </si>
  <si>
    <t>8.6. Isto kao st. 8.1. samo svjetiljke kao THORN PRISMA XS 2x35 W  komplet sa odgovarajućim cijevima 3000K</t>
  </si>
  <si>
    <t>8.7. Isto kao st. 8.1. samo svjetiljke kao THORN PRISMA XS 2x28W  komplet sa odgovarajućim cijevima 3000K</t>
  </si>
  <si>
    <t>8.8.Isto kao st. 8.1. samo svjetiljke kao BEGA 5124 2x26W IP44 komplet sa odgovarajućim cijevima 3000K</t>
  </si>
  <si>
    <t>8.9.Dobava i ugradnja fluorescentnih panik svjetiljki sa natpisom, komplet sa FC 8W za 3 sata autonomije kao THORN EXB 96003965</t>
  </si>
  <si>
    <t>HEP</t>
  </si>
  <si>
    <t>JKP</t>
  </si>
  <si>
    <t>- PP-Y 3x1,5 mm2</t>
  </si>
  <si>
    <t>10.18.Dobava, ugradnja i spajanje svjetiljki na konstrukciju nadstrešnice kao TEP L2302 158 K komplet sa fluo. cijevima 2500K</t>
  </si>
  <si>
    <t>10.19.Dobava i ugradnja prekidača za rasvjetu nadstrešnice kao GEWISS 70401 IP 65</t>
  </si>
  <si>
    <t xml:space="preserve"> 10.20.Dobava sveg potrebnog materijala te izrada, ugradnja i spajanje upravljačkog razdjelnika vanjske rasvjete. Ormarić je nadgradni od plastike sa ugrađenim 5 kom jednopolnih preklopki 1-0-2, 10A</t>
  </si>
  <si>
    <t>10.21.Dobava i polaganje, u predhodno iskopane jarke, čelične pocinčane trake 30x4 mm, spajanje sa svim drugim uzemljivačima uz primjenu križnih spojnica koje nakon pritezanja zaliti vrućim bitumenom. Sve komplet sa svim potrebnim sitnim materijalom obračunato po metru duljine trake</t>
  </si>
  <si>
    <t>10.22.Dobava potrebnog materijala te izrada premoštenja kovinske ograde kompleksa sa uzemljivačem, čeličnom pcinčanom trakom 25x4 mm prosječne duljine 2 m. Spoj sa uzemljivačem izvesti križnom spojnicom koju nakon pritezanja zaliti vrućim bitumenom. Spoj sa ogradom izvršiti zavarivanjem uz minimalnu duljinu zavara od 100 mm. Zavareno mjesto obraditi, temeljito očistiti i antikorozivno zaštititi.</t>
  </si>
  <si>
    <t>11. RADOVI ZA PRIKLJUČAK GRAĐEVINE NA TELEFONSKU MREŽU</t>
  </si>
  <si>
    <t xml:space="preserve">11.1. Dobava u ugradnja u predhodno iskopani jarak: </t>
  </si>
  <si>
    <t xml:space="preserve">PHDE cijevi ø 60 mm  </t>
  </si>
  <si>
    <t xml:space="preserve">PVC cijevi ø 110 mm  </t>
  </si>
  <si>
    <t xml:space="preserve">PVC cijevi ø 80 mm  </t>
  </si>
  <si>
    <t>11.2.Dobava i ugradnja u pripremljene žljebove u zidu:</t>
  </si>
  <si>
    <t>Dobava i ugradba čeličnih pocinčanih vodovodnih cijevi.</t>
  </si>
  <si>
    <t>- silikonski kit za brtvljene</t>
  </si>
  <si>
    <t>Obračun po ugrađenom kompletu.</t>
  </si>
  <si>
    <t>Dobava i ugradba WC školjke za invalide.</t>
  </si>
  <si>
    <t>Ventil za ispiranje uključuje se pritiskom, a ugrađuje se u zid na način da maksimalno izlazi iz zida 2 cm.</t>
  </si>
  <si>
    <t>Dobava i ugradba zidnog pisoara od keramike I klase.</t>
  </si>
  <si>
    <t>Komplet s dovodnom i odvodnom armaturom, priključkom na instalaciju, te pričvrsnim materijalom.</t>
  </si>
  <si>
    <t>- vijke i tiple za montažu na zid</t>
  </si>
  <si>
    <t>- stojeću jednoručnu mješajuću armaturu za toplu i hladnu vodu (kao tip "Armal")</t>
  </si>
  <si>
    <t>- kutne ventile</t>
  </si>
  <si>
    <t>5 članaka ................................................</t>
  </si>
  <si>
    <t>kom. 1</t>
  </si>
  <si>
    <t>kom. 2</t>
  </si>
  <si>
    <t xml:space="preserve">Konzole za radijatore </t>
  </si>
  <si>
    <t xml:space="preserve">Nosači za radijatore </t>
  </si>
  <si>
    <t>Vijci s tiplama</t>
  </si>
  <si>
    <t>Radijatorski odstojnik</t>
  </si>
  <si>
    <t>Nasipanje vršiti mješovitim materijalom sa privremene deponije u slojevima visine 30 cm, uz strojno nabijanje svakog sloja da se spriječi slijeganje nasipa.</t>
  </si>
  <si>
    <t>a) sastav slojeva :</t>
  </si>
  <si>
    <t>Ostatak materijala odvest će se na gradsku deponiju udaljenu od gradilišta do 7 km.</t>
  </si>
  <si>
    <t>Centrifugalni nadžbukni odsisni ventilator sanitarija,</t>
  </si>
  <si>
    <t xml:space="preserve">tip VORTPRESS, s nepovratnom zaklopkom i timerom, </t>
  </si>
  <si>
    <t xml:space="preserve">vanjskom rozetom te svim potrebnim dodacima za </t>
  </si>
  <si>
    <t>ugradnju kao proizvod VORTICE</t>
  </si>
  <si>
    <t xml:space="preserve">220L </t>
  </si>
  <si>
    <t>kompl.3</t>
  </si>
  <si>
    <t>Dobava i ugradba split sustava – dizalice topline, zidne izvedbe,</t>
  </si>
  <si>
    <t xml:space="preserve">proizvod “CIAT”, sastoji se iz unutarnje i vanjske jedinice, </t>
  </si>
  <si>
    <t>sa mikroprocesorskim upravljanjem i daljinskim upravljačem:</t>
  </si>
  <si>
    <t>7HW</t>
  </si>
  <si>
    <t>9HW</t>
  </si>
  <si>
    <t>12HW</t>
  </si>
  <si>
    <t>24HW</t>
  </si>
  <si>
    <t xml:space="preserve">Bakreni cjevovod za klimatizere </t>
  </si>
  <si>
    <t>5/8”</t>
  </si>
  <si>
    <t>3/8”</t>
  </si>
  <si>
    <t>1/4"</t>
  </si>
  <si>
    <t>1/2"</t>
  </si>
  <si>
    <t>Vanjska fiksna žaluzina, tip AFŽM, skupa sa</t>
  </si>
  <si>
    <t>zaštitnom mrežicom i ugradbenim okvirom,</t>
  </si>
  <si>
    <t>Sve komplet sa sabirnicama,  stezaljkama, uvodnicama za kabelske vodove, natpisnim pločicama, ožičenjem i ostalim sitnim materijalom.</t>
  </si>
  <si>
    <t>3.3. Dobava materijala te izrada i ugradnja te spajanje nadgradnog razdjelnika UOVR za upravljanje vanjskom rasvjetom. U razdjelnik se ograđuje slijedeća oprema:</t>
  </si>
  <si>
    <t>- 5 kom preklopka 1P 16A 1-0-2</t>
  </si>
  <si>
    <t>Dobava i ugradba revizijskih vratašca od nehrđajućeg čeličnog lima debljine          0,5 mm.</t>
  </si>
  <si>
    <t>Dobava i ugradba kanalizacijskih PVC cijevi.</t>
  </si>
  <si>
    <t>b) ND 125</t>
  </si>
  <si>
    <t>- zidni konzolni nosač, te vijke i tiple za montažu</t>
  </si>
  <si>
    <t>Demontaža  drvene krovne konstrukcije i pokrova upravne zgrade ( br.1)</t>
  </si>
  <si>
    <t>Nosiva konstrukcija, zidovi i krovna konstrukcija su od čeličnih profila.</t>
  </si>
  <si>
    <t>Vanjska obloga je od profiliranog lima pričvršćen za vertikalne čelične profile.</t>
  </si>
  <si>
    <t>Pokrov je od profiliranog čeličnog lima.</t>
  </si>
  <si>
    <t>Rušenje i demontaža skladišta ( br.4)</t>
  </si>
  <si>
    <t>Nosivi vanjski zidovi debljine 55 cm su od pune opeke.</t>
  </si>
  <si>
    <t>Pokrov je dvostruko utoreni crijep.</t>
  </si>
  <si>
    <t>Rušenje i demontaža zgrade kotlovnice (br.2)</t>
  </si>
  <si>
    <t>Prije rušenja demontirati i odnijeti opremu kotlovnice sa svim instalacijama i cijevima.</t>
  </si>
  <si>
    <t>Konstrukcija zgrade su betonski zidovi i armiranobetonska međukatna konstrukcija.</t>
  </si>
  <si>
    <t>Građevina je prizemna.</t>
  </si>
  <si>
    <t>Skidanje pokrova od  crijepa u cjelosti s krovnih ploha.(br.1)</t>
  </si>
  <si>
    <t>Krov je ravan.</t>
  </si>
  <si>
    <t>Građevina ima tri etaže.</t>
  </si>
  <si>
    <t>Rušenje i demontaža vratarnice ( br.5)</t>
  </si>
  <si>
    <t>Dobava i ugradba kompleta sanitarne galanterije</t>
  </si>
  <si>
    <t>- ogledalo vel. 60 x 40 cm</t>
  </si>
  <si>
    <t>- etažer 60 x 15 cm</t>
  </si>
  <si>
    <t>Funkcionalna proba nakon izvršene montaže svih sanitarnih uređaja.</t>
  </si>
  <si>
    <t>Obračun po komadu ugrađenih sanitarnih uređaja.</t>
  </si>
  <si>
    <t>UKUPNO - 6) Sanitarni uređaji:</t>
  </si>
  <si>
    <r>
      <t xml:space="preserve">a) beton za pad na ravnom krovu prosječne debljine </t>
    </r>
    <r>
      <rPr>
        <sz val="10"/>
        <color indexed="12"/>
        <rFont val="Arial"/>
        <family val="2"/>
      </rPr>
      <t>13 cm ( laki beton "Perlit" završno obrađen cementnom glazurom).</t>
    </r>
  </si>
  <si>
    <r>
      <t xml:space="preserve">stavka uključuje i konstruktivno armiranje sa armaturnom mrežom Q-188 </t>
    </r>
    <r>
      <rPr>
        <sz val="10"/>
        <color indexed="12"/>
        <rFont val="Arial"/>
        <family val="2"/>
      </rPr>
      <t>(3,52 kg/m2) sa preklopima od po 30 cm u oba pravca</t>
    </r>
  </si>
  <si>
    <t>8.23.Dobava i ugradnja fluo. svjetiljke kao TEP l 2302 118 K u zaštiti IP55 komplet sa fluo. cijevima 2500 K</t>
  </si>
  <si>
    <t>- vanjsku oborinsku odvodnju</t>
  </si>
  <si>
    <t>- telefonsku instalaciju</t>
  </si>
  <si>
    <t>Iskolčenje trasa kanala za instalacije, te izrada snimka - katastra podzemnih instalacija.</t>
  </si>
  <si>
    <t>3.6. Dobava svog potrebnog materijala te izrada i montaža ugradnog razdjelnika RP1/1.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</si>
  <si>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I SEKCIJA normalne dobave:</t>
  </si>
  <si>
    <t>- 9 kom sklopka C60H 16C/1</t>
  </si>
  <si>
    <t>Demontaža rešetki.</t>
  </si>
  <si>
    <t>Rešetka je usidrena u betonski zid pročelja.</t>
  </si>
  <si>
    <t>- betonskim i AB radovima</t>
  </si>
  <si>
    <t>- zidarskim radovima</t>
  </si>
  <si>
    <t>Građevinski radovi uz hidroinstalacije obračunati u osnovnom troškovniku za građevinske radove i to u:</t>
  </si>
  <si>
    <t>8.24.Dobava i ugradnja fluo. svjetiljke kao TEP l 2302 136 K u zaštiti IP55 komplet sa fluo. cijevima 2500 K</t>
  </si>
  <si>
    <t>Skidanje poletvanja za pokrov.(br.1)</t>
  </si>
  <si>
    <t>Demontaža horizontalnih i vertikalnih oluka.(br.1)</t>
  </si>
  <si>
    <t>Demontaža betonskih ploča sa ravnog krova.(br.1)</t>
  </si>
  <si>
    <t>Skidanje holkela sa ravnog krova.(br.1)</t>
  </si>
  <si>
    <t>Skidanje opšava parapeta i opšava dilatacije na ravnom krovu.(br.1)</t>
  </si>
  <si>
    <t>Skidanje izolacijskih slojeva ravnog krova.(br.1)</t>
  </si>
  <si>
    <t>Strojno betoniranje AB stupova pravokutnog presjeka u glatkoj oplati.</t>
  </si>
  <si>
    <t>Dobava i montaža čelične konstrukcije zimskog vrta</t>
  </si>
  <si>
    <t>Ograda na lođama apartmana</t>
  </si>
  <si>
    <t>Ograda unutrašnjeg  stubišta</t>
  </si>
  <si>
    <t>Ispitivanje položene instalacije kanalizacije na vodonepropudnodt probnim tlakom od 0,2 bara na najvišem mjestu probne dionice s zadržavanjem vode u sustavu 30 min.</t>
  </si>
  <si>
    <t>Red.br.</t>
  </si>
  <si>
    <t>Jednakovrijedan proizvod ili norma</t>
  </si>
  <si>
    <t>Jedinica mjere</t>
  </si>
  <si>
    <t>Količina</t>
  </si>
  <si>
    <t>Jedinična cijena (kn)</t>
  </si>
  <si>
    <t>Ukupno (kn)</t>
  </si>
  <si>
    <t>komad</t>
  </si>
  <si>
    <t>Simbolički prikaz</t>
  </si>
  <si>
    <t>SVEUKUPNO</t>
  </si>
  <si>
    <t>PDV (25%)</t>
  </si>
  <si>
    <t>Dobava i montaža šinskog LED reflektora sa preciznim sustavom leća za potpuno oblikovanje distribucije svjetlosti (kombinacija zuma i fokusa), optimiziran za visokokvalitetnu akcentnu rasvjetu u muzejima, izložbenim prostorima i umjetničkim galerijama.</t>
  </si>
  <si>
    <t>Podešavanje fokusa zumiranja pomoću mehanizma za podešavanje u prednjem prstenu, kontura svjetlosti podesiva od oštre do meke konture.</t>
  </si>
  <si>
    <t>Niska komponenta rasute svjetlosti te visoki kontrast na objektu (ujednačen intenzitet svjetlosti unutar svjetlosnog stošca), izvrsno ograničenje odsjaja putem sustava leća.</t>
  </si>
  <si>
    <t>Inovativno upravljanje toplinom zbog pasivnog hlađenja što rezultira funkcijom COOL TOUCH, reflektore moguće usmjeravati dok rade bez opasnosti od vrućeg tijela reflektora.</t>
  </si>
  <si>
    <t>Kućište je izrađeno od tlačno lijevanog aluminija završne obrade mikroteksturirane bijele boje.</t>
  </si>
  <si>
    <t>Optičke leće su izrađene od stakla ili akrilnog stakla.</t>
  </si>
  <si>
    <t>Ukupna snaga svjetiljke maksimalno 15 W.</t>
  </si>
  <si>
    <t>Efikasnost svjetiljke minimalno 37 lm/W.</t>
  </si>
  <si>
    <t>Temperatura boje svjetlosti maksimalno 3000 K.</t>
  </si>
  <si>
    <t>Stupanj zaštite minimalno IP20.</t>
  </si>
  <si>
    <t>Kromacitet tolerancija MacAdam: 2.</t>
  </si>
  <si>
    <t>Spektralni raspon: 380 - 780 nm.</t>
  </si>
  <si>
    <t>Klasa I električne zaštite.</t>
  </si>
  <si>
    <t>Masa svjetiljke: 1,82 kg (±5%).</t>
  </si>
  <si>
    <t>Predpojna naprava: DALI regulabilna elektronička prigušnica, prigušivanje osvjetljenja od 1% do 100%.</t>
  </si>
  <si>
    <t>Životni vijek izvora svjetlosti minimalno 50.000 h pri 90% inicijalnog svjetlosnog toka L90.</t>
  </si>
  <si>
    <t>Garantni rok proizvođača minimalno 5 godina.</t>
  </si>
  <si>
    <t>Oznaka u projektu S13.</t>
  </si>
  <si>
    <t>Kriterij za ocjenu jednakovrijednosti:</t>
  </si>
  <si>
    <t xml:space="preserve">Jednakovrijednost se dokazuje svjetlotehničkim izračunom i tabelarnim usporednim prikazom (po normi definirano, projektirano i zamjensko) Esr, Uo, Ud, GR, Ra. Dokazi se prilažu prilikom predaje ponude, inače se ista neće uzeti u razmatranje. Jednakovrijednost se dokazuje i tehničkim karakteristikama svjetiljke, kao i oblikovnosti samog proizvoda.
</t>
  </si>
  <si>
    <t xml:space="preserve">A.) Dobava </t>
  </si>
  <si>
    <t>B.) Montaža i pogonsko spajanje</t>
  </si>
  <si>
    <t>Ukupna snaga svjetiljke maksimalno 27 W.</t>
  </si>
  <si>
    <t>Efikasnost svjetiljke minimalno 44 lm/W.</t>
  </si>
  <si>
    <t>Oznaka u projektu S14.</t>
  </si>
  <si>
    <t>Jednakovrijednost se dokazuje svjetlotehničkim izračunom i tabelarnim usporednim prikazom (po normi definirano, projektirano i zamjensko) Esr, Uo, Ud, GR, Ra. Dokazi se prilažu prilikom predaje ponude, inače se ista neće uzeti u razmatranje. Jednakovrijednost se dokazuje i tehničkim karakteristikama svjetiljke, kao i oblikovnosti samog proizvoda.</t>
  </si>
  <si>
    <t>Oznaka u projektu S15a.</t>
  </si>
  <si>
    <t>Dobava i montaža šinskog LED reflektora sa stabiliziranom temperaturom boje svjetlosti optimizirano za visokokvalitetno vertikalno osvjetljenje površina i predmeta u muzejima, izložbenim prostorima i umjetničkim galerijama.</t>
  </si>
  <si>
    <t>Reflektor u kombinaciji s posebnom lećom za jednoliku raspodjelu svjetlosti usmjerava svjetlo 100% indirektno, ciljano i bez rasipnog svjetla na okomitu površinu.</t>
  </si>
  <si>
    <t>Zrcalni reflektor je izrađen od polikarbonata sa raspršenim aluminijskim odsijačem.</t>
  </si>
  <si>
    <t>Ukupna snaga svjetiljke maksimalno 35 W.</t>
  </si>
  <si>
    <t>Efikasnost svjetiljke minimalno 40 lm/W.</t>
  </si>
  <si>
    <t>Masa svjetiljke: 2,45 kg (±5%).</t>
  </si>
  <si>
    <t>Životni vijek izvora svjetlosti minimalno 50.000 h pri 80% inicijalnog svjetlosnog toka L80.</t>
  </si>
  <si>
    <t>Oznaka u projektu S15b.</t>
  </si>
  <si>
    <t>Oznaka u projektu S15.</t>
  </si>
  <si>
    <t>Programiranje i puštanje u rad sustava upravljanja akcentnom rasvjetom, izrada grafičkog sučelja.</t>
  </si>
  <si>
    <t>Tehnička podrška na gradilištu.</t>
  </si>
  <si>
    <t>C.) Puštanje u rad</t>
  </si>
  <si>
    <t>Reflektor se može rotirati kroz 365° i zakrenuti za 90°, fiksiranje osi kretanja preko imbus ključa.</t>
  </si>
  <si>
    <t>Izlaznog svjetlosnog toka svjetiljke minimalno 1400 lm.</t>
  </si>
  <si>
    <t>Faktor uzvrata boje minimalno: Ra ≥ 95; R9 ≥ 95.</t>
  </si>
  <si>
    <t>Dimenzije svjetiljke: Ø120 x 325 mm (±5%).</t>
  </si>
  <si>
    <t>Distribucija svjetlosti od uskosnopne 16° do ultra-širokosnopne 30°.</t>
  </si>
  <si>
    <t>Izlaznog svjetlosnog toka svjetiljke minimalno 1200 lm.</t>
  </si>
  <si>
    <t>Faktor uzvrata boje minimalno: Ra ≥ 90, tip 95; R9 ≥ 80, tip 95.</t>
  </si>
  <si>
    <t>Dimenzije svjetiljke: Ø101 x 286 mm (±5%).</t>
  </si>
  <si>
    <t>Distribucija svjetlosti od ultra-uskosnopne 9° do uskosnopne 16°.</t>
  </si>
  <si>
    <t>Izlaznog svjetlosnog toka svjetiljke minimalno 550 lm.</t>
  </si>
  <si>
    <t>Distribucija svjetlosti ovalna 10 x 60°.</t>
  </si>
  <si>
    <t>Distribucija svjetlosti ultra-širokosnopna 30°.</t>
  </si>
  <si>
    <t>TROŠKOVNIK UREĐENJA INTERIJERA KAFETERIJE I OPREMANJA PROVIDUROVE PALAČE</t>
  </si>
  <si>
    <t xml:space="preserve">OPREMANJE PROVIDUROVE PALAČE_FAZA 3-4 </t>
  </si>
  <si>
    <t xml:space="preserve">ELEKTROINSTALACIJE I RASVJETA UKUPNO: </t>
  </si>
  <si>
    <t>GRUPA 5 - REFLEKTORI</t>
  </si>
  <si>
    <t>5.1.</t>
  </si>
  <si>
    <t>5.2.</t>
  </si>
  <si>
    <t>5.3.</t>
  </si>
  <si>
    <t>5.4.</t>
  </si>
  <si>
    <t>5.5.</t>
  </si>
  <si>
    <t>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</si>
</sst>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0.00\ &quot;kn&quot;"/>
    <numFmt numFmtId="166" formatCode="_-* #,##0.00\ &quot;KM&quot;_-;\-* #,##0.00\ &quot;KM&quot;_-;_-* &quot;-&quot;??\ &quot;KM&quot;_-;_-@_-"/>
    <numFmt numFmtId="167" formatCode="_-* #,##0.00\ _K_M_-;\-* #,##0.00\ _K_M_-;_-* &quot;-&quot;??\ _K_M_-;_-@_-"/>
  </numFmts>
  <fonts count="9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9"/>
      <name val="Times New Roman CE"/>
      <family val="1"/>
      <charset val="238"/>
    </font>
    <font>
      <sz val="12"/>
      <name val="YU Swiss"/>
    </font>
    <font>
      <sz val="9"/>
      <name val="Times New Roman CE"/>
      <family val="1"/>
      <charset val="238"/>
    </font>
    <font>
      <sz val="10"/>
      <color indexed="10"/>
      <name val="Arial"/>
      <family val="2"/>
      <charset val="238"/>
    </font>
    <font>
      <b/>
      <sz val="10"/>
      <color indexed="10"/>
      <name val="Arial"/>
      <family val="2"/>
    </font>
    <font>
      <b/>
      <sz val="10"/>
      <name val="Arial"/>
      <family val="2"/>
    </font>
    <font>
      <b/>
      <sz val="10"/>
      <color indexed="18"/>
      <name val="Arial"/>
      <family val="2"/>
    </font>
    <font>
      <b/>
      <sz val="10"/>
      <color indexed="62"/>
      <name val="Arial"/>
      <family val="2"/>
    </font>
    <font>
      <sz val="10"/>
      <color indexed="10"/>
      <name val="Arial"/>
      <family val="2"/>
    </font>
    <font>
      <b/>
      <sz val="10"/>
      <name val="Arial"/>
      <family val="2"/>
      <charset val="238"/>
    </font>
    <font>
      <sz val="10"/>
      <name val="Arial"/>
      <family val="2"/>
      <charset val="238"/>
    </font>
    <font>
      <sz val="10"/>
      <name val="Arial"/>
      <family val="2"/>
    </font>
    <font>
      <b/>
      <sz val="10"/>
      <name val="Arial"/>
      <family val="2"/>
      <charset val="238"/>
    </font>
    <font>
      <sz val="10"/>
      <name val="Arial"/>
      <family val="2"/>
      <charset val="238"/>
    </font>
    <font>
      <b/>
      <sz val="10"/>
      <name val="Tahoma"/>
      <family val="2"/>
    </font>
    <font>
      <b/>
      <sz val="11"/>
      <name val="Arial"/>
      <family val="2"/>
      <charset val="238"/>
    </font>
    <font>
      <sz val="11"/>
      <name val="Arial"/>
      <family val="2"/>
      <charset val="238"/>
    </font>
    <font>
      <b/>
      <i/>
      <sz val="11"/>
      <name val="Arial"/>
      <family val="2"/>
      <charset val="238"/>
    </font>
    <font>
      <b/>
      <sz val="11"/>
      <name val="Arial"/>
      <family val="2"/>
      <charset val="238"/>
    </font>
    <font>
      <sz val="11"/>
      <name val="Arial"/>
      <family val="2"/>
      <charset val="238"/>
    </font>
    <font>
      <b/>
      <i/>
      <sz val="14"/>
      <name val="Arial"/>
      <family val="2"/>
      <charset val="238"/>
    </font>
    <font>
      <sz val="10"/>
      <color indexed="18"/>
      <name val="Arial"/>
      <family val="2"/>
    </font>
    <font>
      <sz val="10"/>
      <name val="Arial"/>
      <family val="2"/>
      <charset val="238"/>
    </font>
    <font>
      <u val="doubleAccounting"/>
      <sz val="10"/>
      <color indexed="12"/>
      <name val="Arial"/>
      <family val="2"/>
    </font>
    <font>
      <u val="double"/>
      <sz val="10"/>
      <color indexed="12"/>
      <name val="Arial"/>
      <family val="2"/>
    </font>
    <font>
      <sz val="10"/>
      <color indexed="12"/>
      <name val="Arial"/>
      <family val="2"/>
    </font>
    <font>
      <sz val="9"/>
      <name val="Arial"/>
      <family val="2"/>
      <charset val="238"/>
    </font>
    <font>
      <sz val="10"/>
      <name val="Arial"/>
      <family val="2"/>
      <charset val="238"/>
    </font>
    <font>
      <sz val="11"/>
      <name val="Times New Roman CE"/>
      <family val="1"/>
      <charset val="238"/>
    </font>
    <font>
      <sz val="10"/>
      <name val="Helv"/>
    </font>
    <font>
      <sz val="12"/>
      <name val="Arial CE"/>
      <charset val="238"/>
    </font>
    <font>
      <sz val="11"/>
      <color rgb="FFFF0000"/>
      <name val="Calibri"/>
      <family val="2"/>
      <charset val="238"/>
      <scheme val="minor"/>
    </font>
    <font>
      <b/>
      <sz val="11"/>
      <color theme="1"/>
      <name val="Calibri"/>
      <family val="2"/>
      <charset val="238"/>
      <scheme val="minor"/>
    </font>
    <font>
      <sz val="12"/>
      <name val="CRO_Swiss_Light-Normal"/>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2"/>
      <color theme="1"/>
      <name val="Calibri"/>
      <family val="2"/>
      <scheme val="minor"/>
    </font>
    <font>
      <sz val="10"/>
      <name val="MS Sans Serif"/>
      <family val="2"/>
      <charset val="238"/>
    </font>
    <font>
      <sz val="11"/>
      <name val="Arial"/>
      <family val="1"/>
    </font>
    <font>
      <sz val="11"/>
      <color indexed="8"/>
      <name val="Calibri"/>
      <family val="2"/>
      <charset val="238"/>
    </font>
    <font>
      <sz val="10"/>
      <color theme="1"/>
      <name val="Myriad Pro"/>
      <family val="2"/>
      <charset val="238"/>
    </font>
    <font>
      <sz val="9"/>
      <name val="Calibri"/>
      <family val="2"/>
      <charset val="238"/>
      <scheme val="minor"/>
    </font>
    <font>
      <b/>
      <sz val="9"/>
      <name val="Calibri"/>
      <family val="2"/>
      <scheme val="minor"/>
    </font>
    <font>
      <sz val="9"/>
      <name val="Calibri"/>
      <family val="2"/>
      <scheme val="minor"/>
    </font>
    <font>
      <sz val="12"/>
      <name val="Times New Roman"/>
      <family val="1"/>
      <charset val="238"/>
    </font>
    <font>
      <b/>
      <sz val="10"/>
      <color theme="1"/>
      <name val="Calibri"/>
      <family val="2"/>
      <charset val="238"/>
      <scheme val="minor"/>
    </font>
    <font>
      <i/>
      <sz val="10"/>
      <color theme="1"/>
      <name val="Calibri"/>
      <family val="2"/>
      <charset val="238"/>
      <scheme val="minor"/>
    </font>
    <font>
      <sz val="10"/>
      <name val="Arial"/>
      <family val="2"/>
      <charset val="238"/>
    </font>
    <font>
      <sz val="11"/>
      <color theme="1"/>
      <name val="Calibri"/>
      <family val="2"/>
      <scheme val="minor"/>
    </font>
    <font>
      <sz val="11"/>
      <color theme="1"/>
      <name val="Arial"/>
      <family val="2"/>
      <charset val="238"/>
    </font>
    <font>
      <sz val="11"/>
      <color indexed="17"/>
      <name val="Calibri"/>
      <family val="2"/>
      <charset val="238"/>
    </font>
    <font>
      <sz val="11"/>
      <color indexed="9"/>
      <name val="Calibri"/>
      <family val="2"/>
      <charset val="238"/>
    </font>
    <font>
      <sz val="11"/>
      <color indexed="20"/>
      <name val="Calibri"/>
      <family val="2"/>
      <charset val="238"/>
    </font>
    <font>
      <b/>
      <sz val="11"/>
      <color indexed="63"/>
      <name val="Calibri"/>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1"/>
      <color indexed="8"/>
      <name val="Arial"/>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sz val="10"/>
      <name val="Calibri"/>
      <family val="2"/>
      <scheme val="minor"/>
    </font>
    <font>
      <b/>
      <sz val="10"/>
      <name val="Calibri"/>
      <family val="2"/>
      <scheme val="minor"/>
    </font>
  </fonts>
  <fills count="60">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4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s>
  <cellStyleXfs count="402">
    <xf numFmtId="0" fontId="0" fillId="0" borderId="0"/>
    <xf numFmtId="0" fontId="19" fillId="0" borderId="0"/>
    <xf numFmtId="0" fontId="10" fillId="0" borderId="0"/>
    <xf numFmtId="0" fontId="19" fillId="0" borderId="0"/>
    <xf numFmtId="0" fontId="37" fillId="0" borderId="0"/>
    <xf numFmtId="0" fontId="38" fillId="0" borderId="0"/>
    <xf numFmtId="44" fontId="36" fillId="0" borderId="0" applyFont="0" applyFill="0" applyBorder="0" applyAlignment="0" applyProtection="0"/>
    <xf numFmtId="44" fontId="39" fillId="0" borderId="0" applyFont="0" applyFill="0" applyBorder="0" applyAlignment="0" applyProtection="0"/>
    <xf numFmtId="164" fontId="36" fillId="0" borderId="0" applyFont="0" applyFill="0" applyBorder="0" applyAlignment="0" applyProtection="0"/>
    <xf numFmtId="0" fontId="8" fillId="0" borderId="0"/>
    <xf numFmtId="0" fontId="7" fillId="0" borderId="0"/>
    <xf numFmtId="0" fontId="42" fillId="0" borderId="0"/>
    <xf numFmtId="0" fontId="8" fillId="0" borderId="0"/>
    <xf numFmtId="0" fontId="8" fillId="0" borderId="0"/>
    <xf numFmtId="0" fontId="8" fillId="0" borderId="0"/>
    <xf numFmtId="0" fontId="6" fillId="0" borderId="0"/>
    <xf numFmtId="0" fontId="57" fillId="0" borderId="0"/>
    <xf numFmtId="164" fontId="57" fillId="0" borderId="0" applyFont="0" applyFill="0" applyBorder="0" applyAlignment="0" applyProtection="0"/>
    <xf numFmtId="0" fontId="6" fillId="0" borderId="0"/>
    <xf numFmtId="0" fontId="8" fillId="0" borderId="0"/>
    <xf numFmtId="0" fontId="37" fillId="0" borderId="0"/>
    <xf numFmtId="44" fontId="39" fillId="0" borderId="0" applyFont="0" applyFill="0" applyBorder="0" applyAlignment="0" applyProtection="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8" fillId="0" borderId="0"/>
    <xf numFmtId="0" fontId="8" fillId="0" borderId="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52" fillId="8" borderId="21" applyNumberFormat="0" applyAlignment="0" applyProtection="0"/>
    <xf numFmtId="0" fontId="52" fillId="8" borderId="21" applyNumberFormat="0" applyAlignment="0" applyProtection="0"/>
    <xf numFmtId="0" fontId="54" fillId="9" borderId="24" applyNumberFormat="0" applyAlignment="0" applyProtection="0"/>
    <xf numFmtId="0" fontId="54" fillId="9" borderId="24"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7" fillId="4" borderId="0" applyNumberFormat="0" applyBorder="0" applyAlignment="0" applyProtection="0"/>
    <xf numFmtId="0" fontId="47" fillId="4" borderId="0" applyNumberFormat="0" applyBorder="0" applyAlignment="0" applyProtection="0"/>
    <xf numFmtId="0" fontId="44" fillId="0" borderId="18" applyNumberFormat="0" applyFill="0" applyAlignment="0" applyProtection="0"/>
    <xf numFmtId="0" fontId="44" fillId="0" borderId="18"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0" fillId="7" borderId="21" applyNumberFormat="0" applyAlignment="0" applyProtection="0"/>
    <xf numFmtId="0" fontId="50" fillId="7" borderId="21" applyNumberFormat="0" applyAlignment="0" applyProtection="0"/>
    <xf numFmtId="0" fontId="53" fillId="0" borderId="23" applyNumberFormat="0" applyFill="0" applyAlignment="0" applyProtection="0"/>
    <xf numFmtId="0" fontId="53" fillId="0" borderId="23" applyNumberFormat="0" applyFill="0" applyAlignment="0" applyProtection="0"/>
    <xf numFmtId="0" fontId="8" fillId="0" borderId="0">
      <alignment horizontal="justify" vertical="top" wrapText="1"/>
    </xf>
    <xf numFmtId="0" fontId="20" fillId="0" borderId="0">
      <alignment horizontal="justify" vertical="top" wrapText="1"/>
    </xf>
    <xf numFmtId="0" fontId="49" fillId="6" borderId="0" applyNumberFormat="0" applyBorder="0" applyAlignment="0" applyProtection="0"/>
    <xf numFmtId="0" fontId="49" fillId="6" borderId="0" applyNumberFormat="0" applyBorder="0" applyAlignment="0" applyProtection="0"/>
    <xf numFmtId="0" fontId="8" fillId="0" borderId="0"/>
    <xf numFmtId="0" fontId="8" fillId="0" borderId="0"/>
    <xf numFmtId="0" fontId="8" fillId="0" borderId="0"/>
    <xf numFmtId="0" fontId="58" fillId="0" borderId="0"/>
    <xf numFmtId="0" fontId="58" fillId="0" borderId="0"/>
    <xf numFmtId="0" fontId="20" fillId="0" borderId="0"/>
    <xf numFmtId="0" fontId="6" fillId="0" borderId="0"/>
    <xf numFmtId="0" fontId="58" fillId="0" borderId="0"/>
    <xf numFmtId="0" fontId="6" fillId="0" borderId="0"/>
    <xf numFmtId="0" fontId="8" fillId="0" borderId="0"/>
    <xf numFmtId="0" fontId="8" fillId="0" borderId="0"/>
    <xf numFmtId="0" fontId="6" fillId="0" borderId="0"/>
    <xf numFmtId="0" fontId="8" fillId="0" borderId="0"/>
    <xf numFmtId="0" fontId="6" fillId="0" borderId="0"/>
    <xf numFmtId="0" fontId="20" fillId="0" borderId="0"/>
    <xf numFmtId="0" fontId="8" fillId="0" borderId="0"/>
    <xf numFmtId="0" fontId="35" fillId="0" borderId="0"/>
    <xf numFmtId="0" fontId="35" fillId="0" borderId="0"/>
    <xf numFmtId="0" fontId="8" fillId="0" borderId="0" applyNumberFormat="0" applyFont="0" applyFill="0" applyBorder="0" applyAlignment="0" applyProtection="0">
      <alignment vertical="top"/>
    </xf>
    <xf numFmtId="0" fontId="59" fillId="0" borderId="0"/>
    <xf numFmtId="0" fontId="60" fillId="0" borderId="0"/>
    <xf numFmtId="0" fontId="60" fillId="0" borderId="0"/>
    <xf numFmtId="0" fontId="61" fillId="0" borderId="0"/>
    <xf numFmtId="0" fontId="6" fillId="0" borderId="0"/>
    <xf numFmtId="0" fontId="60" fillId="0" borderId="0"/>
    <xf numFmtId="0" fontId="8"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25" fillId="0" borderId="0"/>
    <xf numFmtId="0" fontId="51" fillId="8" borderId="22" applyNumberFormat="0" applyAlignment="0" applyProtection="0"/>
    <xf numFmtId="0" fontId="51" fillId="8" borderId="22" applyNumberFormat="0" applyAlignment="0" applyProtection="0"/>
    <xf numFmtId="9" fontId="8" fillId="0" borderId="0" applyFont="0" applyFill="0" applyBorder="0" applyAlignment="0" applyProtection="0"/>
    <xf numFmtId="0" fontId="38" fillId="0" borderId="0"/>
    <xf numFmtId="0" fontId="43" fillId="0" borderId="0" applyNumberFormat="0" applyFill="0" applyBorder="0" applyAlignment="0" applyProtection="0"/>
    <xf numFmtId="0" fontId="43" fillId="0" borderId="0" applyNumberFormat="0" applyFill="0" applyBorder="0" applyAlignment="0" applyProtection="0"/>
    <xf numFmtId="0" fontId="41" fillId="0" borderId="26" applyNumberFormat="0" applyFill="0" applyAlignment="0" applyProtection="0"/>
    <xf numFmtId="0" fontId="41" fillId="0" borderId="26"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9" fillId="0" borderId="0"/>
    <xf numFmtId="0" fontId="6" fillId="0" borderId="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8" fillId="35" borderId="27" applyNumberFormat="0" applyFont="0" applyAlignment="0" applyProtection="0"/>
    <xf numFmtId="0" fontId="8" fillId="0" borderId="0"/>
    <xf numFmtId="0" fontId="5" fillId="0" borderId="0"/>
    <xf numFmtId="4" fontId="8" fillId="0" borderId="0"/>
    <xf numFmtId="0" fontId="4" fillId="0" borderId="0"/>
    <xf numFmtId="0" fontId="20" fillId="0" borderId="0"/>
    <xf numFmtId="0" fontId="3" fillId="0" borderId="0"/>
    <xf numFmtId="0" fontId="8" fillId="0" borderId="0"/>
    <xf numFmtId="43" fontId="65" fillId="0" borderId="0" applyFont="0" applyFill="0" applyBorder="0" applyAlignment="0" applyProtection="0"/>
    <xf numFmtId="0" fontId="2" fillId="0" borderId="0"/>
    <xf numFmtId="0" fontId="69" fillId="0" borderId="0"/>
    <xf numFmtId="0" fontId="70" fillId="0" borderId="0"/>
    <xf numFmtId="0" fontId="60" fillId="39"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39"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42" borderId="0" applyNumberFormat="0" applyBorder="0" applyAlignment="0" applyProtection="0"/>
    <xf numFmtId="0" fontId="60" fillId="45" borderId="0" applyNumberFormat="0" applyBorder="0" applyAlignment="0" applyProtection="0"/>
    <xf numFmtId="0" fontId="60" fillId="48" borderId="0" applyNumberFormat="0" applyBorder="0" applyAlignment="0" applyProtection="0"/>
    <xf numFmtId="0" fontId="60" fillId="45" borderId="0" applyNumberFormat="0" applyBorder="0" applyAlignment="0" applyProtection="0"/>
    <xf numFmtId="0" fontId="72" fillId="49"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2" fillId="51" borderId="0" applyNumberFormat="0" applyBorder="0" applyAlignment="0" applyProtection="0"/>
    <xf numFmtId="0" fontId="73" fillId="40" borderId="0" applyNumberFormat="0" applyBorder="0" applyAlignment="0" applyProtection="0"/>
    <xf numFmtId="0" fontId="42" fillId="35" borderId="27" applyNumberFormat="0" applyFont="0" applyAlignment="0" applyProtection="0"/>
    <xf numFmtId="0" fontId="42" fillId="35" borderId="27" applyNumberFormat="0" applyFont="0" applyAlignment="0" applyProtection="0"/>
    <xf numFmtId="0" fontId="42" fillId="35" borderId="27" applyNumberFormat="0" applyFont="0" applyAlignment="0" applyProtection="0"/>
    <xf numFmtId="16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6" fontId="87" fillId="0" borderId="0" applyFont="0" applyFill="0" applyBorder="0" applyAlignment="0" applyProtection="0"/>
    <xf numFmtId="0" fontId="47" fillId="4" borderId="0" applyNumberFormat="0" applyBorder="0" applyAlignment="0" applyProtection="0"/>
    <xf numFmtId="0" fontId="71" fillId="41" borderId="0" applyNumberFormat="0" applyBorder="0" applyAlignment="0" applyProtection="0"/>
    <xf numFmtId="0" fontId="71" fillId="41" borderId="0" applyNumberFormat="0" applyBorder="0" applyAlignment="0" applyProtection="0"/>
    <xf numFmtId="0" fontId="47" fillId="4" borderId="0" applyNumberFormat="0" applyBorder="0" applyAlignment="0" applyProtection="0"/>
    <xf numFmtId="0" fontId="71" fillId="41" borderId="0" applyNumberFormat="0" applyBorder="0" applyAlignment="0" applyProtection="0"/>
    <xf numFmtId="0" fontId="72" fillId="53" borderId="0" applyNumberFormat="0" applyBorder="0" applyAlignment="0" applyProtection="0"/>
    <xf numFmtId="0" fontId="72" fillId="54" borderId="0" applyNumberFormat="0" applyBorder="0" applyAlignment="0" applyProtection="0"/>
    <xf numFmtId="0" fontId="72" fillId="55"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6" borderId="0" applyNumberFormat="0" applyBorder="0" applyAlignment="0" applyProtection="0"/>
    <xf numFmtId="0" fontId="74" fillId="57" borderId="37" applyNumberFormat="0" applyAlignment="0" applyProtection="0"/>
    <xf numFmtId="0" fontId="74" fillId="57" borderId="37" applyNumberFormat="0" applyAlignment="0" applyProtection="0"/>
    <xf numFmtId="0" fontId="74" fillId="57" borderId="37" applyNumberFormat="0" applyAlignment="0" applyProtection="0"/>
    <xf numFmtId="0" fontId="75" fillId="57" borderId="32" applyNumberFormat="0" applyAlignment="0" applyProtection="0"/>
    <xf numFmtId="0" fontId="75" fillId="57" borderId="32" applyNumberFormat="0" applyAlignment="0" applyProtection="0"/>
    <xf numFmtId="0" fontId="75" fillId="57" borderId="32" applyNumberFormat="0" applyAlignment="0" applyProtection="0"/>
    <xf numFmtId="0" fontId="73" fillId="40" borderId="0" applyNumberFormat="0" applyBorder="0" applyAlignment="0" applyProtection="0"/>
    <xf numFmtId="0" fontId="76" fillId="0" borderId="34" applyNumberFormat="0" applyFill="0" applyAlignment="0" applyProtection="0"/>
    <xf numFmtId="0" fontId="77" fillId="0" borderId="35" applyNumberFormat="0" applyFill="0" applyAlignment="0" applyProtection="0"/>
    <xf numFmtId="0" fontId="78" fillId="0" borderId="36" applyNumberFormat="0" applyFill="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59" borderId="0" applyNumberFormat="0" applyBorder="0" applyAlignment="0" applyProtection="0"/>
    <xf numFmtId="0" fontId="58" fillId="0" borderId="0"/>
    <xf numFmtId="0" fontId="2" fillId="0" borderId="0"/>
    <xf numFmtId="0" fontId="20" fillId="0" borderId="0"/>
    <xf numFmtId="0" fontId="20" fillId="0" borderId="0"/>
    <xf numFmtId="0" fontId="58" fillId="0" borderId="0"/>
    <xf numFmtId="0" fontId="8" fillId="0" borderId="0"/>
    <xf numFmtId="0" fontId="8" fillId="0" borderId="0"/>
    <xf numFmtId="0" fontId="8" fillId="0" borderId="0"/>
    <xf numFmtId="0" fontId="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0" fillId="0" borderId="0"/>
    <xf numFmtId="0" fontId="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2" fillId="0" borderId="0"/>
    <xf numFmtId="0" fontId="2" fillId="0" borderId="0"/>
    <xf numFmtId="0" fontId="2" fillId="0" borderId="0"/>
    <xf numFmtId="0" fontId="58" fillId="0" borderId="0"/>
    <xf numFmtId="0" fontId="58" fillId="0" borderId="0"/>
    <xf numFmtId="0" fontId="58" fillId="0" borderId="0"/>
    <xf numFmtId="0" fontId="8" fillId="0" borderId="0"/>
    <xf numFmtId="0" fontId="58" fillId="0" borderId="0"/>
    <xf numFmtId="0" fontId="2" fillId="0" borderId="0"/>
    <xf numFmtId="0" fontId="2" fillId="0" borderId="0"/>
    <xf numFmtId="0" fontId="8" fillId="0" borderId="0"/>
    <xf numFmtId="0" fontId="2" fillId="0" borderId="0"/>
    <xf numFmtId="0" fontId="2" fillId="0" borderId="0"/>
    <xf numFmtId="0" fontId="81" fillId="0" borderId="38" applyNumberFormat="0" applyFill="0" applyAlignment="0" applyProtection="0"/>
    <xf numFmtId="0" fontId="82" fillId="58" borderId="33" applyNumberForma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39" applyNumberFormat="0" applyFill="0" applyAlignment="0" applyProtection="0"/>
    <xf numFmtId="0" fontId="85" fillId="0" borderId="39" applyNumberFormat="0" applyFill="0" applyAlignment="0" applyProtection="0"/>
    <xf numFmtId="0" fontId="85" fillId="0" borderId="39" applyNumberFormat="0" applyFill="0" applyAlignment="0" applyProtection="0"/>
    <xf numFmtId="0" fontId="86" fillId="44" borderId="32" applyNumberFormat="0" applyAlignment="0" applyProtection="0"/>
    <xf numFmtId="0" fontId="86" fillId="44" borderId="32" applyNumberFormat="0" applyAlignment="0" applyProtection="0"/>
    <xf numFmtId="0" fontId="86" fillId="44" borderId="32" applyNumberFormat="0" applyAlignment="0" applyProtection="0"/>
    <xf numFmtId="44" fontId="2" fillId="0" borderId="0" applyFont="0" applyFill="0" applyBorder="0" applyAlignment="0" applyProtection="0"/>
    <xf numFmtId="0" fontId="68" fillId="0" borderId="0"/>
    <xf numFmtId="0" fontId="68" fillId="0" borderId="0"/>
    <xf numFmtId="0" fontId="8" fillId="0" borderId="0"/>
    <xf numFmtId="0" fontId="68" fillId="0" borderId="0"/>
    <xf numFmtId="0" fontId="8" fillId="0" borderId="0"/>
    <xf numFmtId="164" fontId="68" fillId="0" borderId="0" applyFont="0" applyFill="0" applyBorder="0" applyAlignment="0" applyProtection="0"/>
    <xf numFmtId="0" fontId="69" fillId="0" borderId="0"/>
    <xf numFmtId="44" fontId="2"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0" fontId="1" fillId="0" borderId="0"/>
    <xf numFmtId="0" fontId="1" fillId="0" borderId="0"/>
    <xf numFmtId="0" fontId="1" fillId="0" borderId="0"/>
    <xf numFmtId="44" fontId="39"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0" borderId="0"/>
    <xf numFmtId="0" fontId="1" fillId="0" borderId="0"/>
    <xf numFmtId="43" fontId="6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8" fillId="0" borderId="0"/>
    <xf numFmtId="16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10">
    <xf numFmtId="0" fontId="0" fillId="0" borderId="0" xfId="0"/>
    <xf numFmtId="1" fontId="9" fillId="0" borderId="2" xfId="2" applyNumberFormat="1" applyFont="1" applyBorder="1" applyAlignment="1">
      <alignment horizontal="center" vertical="center" wrapText="1"/>
    </xf>
    <xf numFmtId="0" fontId="9" fillId="0" borderId="2" xfId="2" applyFont="1" applyBorder="1" applyAlignment="1">
      <alignment horizontal="center" vertical="center" wrapText="1"/>
    </xf>
    <xf numFmtId="4" fontId="9" fillId="0" borderId="2" xfId="2" applyNumberFormat="1" applyFont="1" applyBorder="1" applyAlignment="1">
      <alignment horizontal="center" vertical="center" wrapText="1"/>
    </xf>
    <xf numFmtId="0" fontId="11" fillId="0" borderId="0" xfId="2" applyFont="1" applyAlignment="1">
      <alignment vertical="center" wrapText="1"/>
    </xf>
    <xf numFmtId="0" fontId="0" fillId="0" borderId="0" xfId="0" applyAlignment="1">
      <alignment vertical="top" wrapText="1"/>
    </xf>
    <xf numFmtId="4" fontId="0" fillId="0" borderId="0" xfId="0" applyNumberFormat="1" applyAlignment="1">
      <alignment horizontal="right" wrapText="1"/>
    </xf>
    <xf numFmtId="4" fontId="0" fillId="0" borderId="0" xfId="0" applyNumberFormat="1" applyAlignment="1">
      <alignment horizontal="center" wrapText="1"/>
    </xf>
    <xf numFmtId="4" fontId="12" fillId="0" borderId="0" xfId="0" applyNumberFormat="1" applyFont="1" applyAlignment="1">
      <alignment horizontal="right" wrapText="1"/>
    </xf>
    <xf numFmtId="4" fontId="0" fillId="0" borderId="3" xfId="0" applyNumberFormat="1" applyBorder="1" applyAlignment="1">
      <alignment horizontal="center" wrapText="1"/>
    </xf>
    <xf numFmtId="4" fontId="0" fillId="0" borderId="3" xfId="0" applyNumberFormat="1" applyBorder="1" applyAlignment="1">
      <alignment horizontal="right" wrapText="1"/>
    </xf>
    <xf numFmtId="4" fontId="12" fillId="0" borderId="3" xfId="0" applyNumberFormat="1" applyFont="1" applyBorder="1" applyAlignment="1">
      <alignment horizontal="right" wrapText="1"/>
    </xf>
    <xf numFmtId="0" fontId="0" fillId="0" borderId="3" xfId="0" applyBorder="1" applyAlignment="1">
      <alignment vertical="top" wrapText="1"/>
    </xf>
    <xf numFmtId="0" fontId="14" fillId="0" borderId="0" xfId="0" applyFont="1"/>
    <xf numFmtId="0" fontId="0" fillId="0" borderId="3" xfId="0" applyBorder="1"/>
    <xf numFmtId="4" fontId="0" fillId="0" borderId="0" xfId="0" applyNumberFormat="1"/>
    <xf numFmtId="4" fontId="0" fillId="0" borderId="3" xfId="0" applyNumberFormat="1" applyBorder="1"/>
    <xf numFmtId="0" fontId="16" fillId="0" borderId="0" xfId="0" applyFont="1" applyAlignment="1">
      <alignment horizontal="right"/>
    </xf>
    <xf numFmtId="0" fontId="16" fillId="0" borderId="0" xfId="0" applyFont="1"/>
    <xf numFmtId="0" fontId="0" fillId="0" borderId="0" xfId="0" applyAlignment="1">
      <alignment horizontal="justify" vertical="top" wrapText="1"/>
    </xf>
    <xf numFmtId="0" fontId="0" fillId="0" borderId="0" xfId="0" quotePrefix="1" applyAlignment="1">
      <alignment vertical="top" wrapText="1"/>
    </xf>
    <xf numFmtId="4" fontId="0" fillId="0" borderId="0" xfId="0" applyNumberFormat="1" applyBorder="1"/>
    <xf numFmtId="0" fontId="0" fillId="0" borderId="0" xfId="0" quotePrefix="1" applyAlignment="1">
      <alignment horizontal="justify" vertical="top" wrapText="1"/>
    </xf>
    <xf numFmtId="4" fontId="0" fillId="0" borderId="0" xfId="0" applyNumberFormat="1" applyBorder="1" applyAlignment="1">
      <alignment horizontal="right" wrapText="1"/>
    </xf>
    <xf numFmtId="4" fontId="0" fillId="0" borderId="0" xfId="0" applyNumberFormat="1" applyBorder="1" applyAlignment="1">
      <alignment horizontal="center" wrapText="1"/>
    </xf>
    <xf numFmtId="0" fontId="0" fillId="0" borderId="3" xfId="0" applyBorder="1" applyAlignment="1">
      <alignment horizontal="center"/>
    </xf>
    <xf numFmtId="0" fontId="0" fillId="0" borderId="0" xfId="0" applyAlignment="1">
      <alignment horizontal="center"/>
    </xf>
    <xf numFmtId="4" fontId="17" fillId="0" borderId="0" xfId="0" applyNumberFormat="1" applyFont="1" applyAlignment="1">
      <alignment horizontal="right" wrapText="1"/>
    </xf>
    <xf numFmtId="0" fontId="15" fillId="0" borderId="0" xfId="0" applyFont="1" applyAlignment="1">
      <alignment wrapText="1"/>
    </xf>
    <xf numFmtId="0" fontId="0" fillId="0" borderId="0" xfId="0" quotePrefix="1" applyAlignment="1">
      <alignment horizontal="right" vertical="top" wrapText="1"/>
    </xf>
    <xf numFmtId="0" fontId="0" fillId="0" borderId="3" xfId="0" applyBorder="1" applyAlignment="1">
      <alignment horizontal="justify" vertical="top" wrapText="1"/>
    </xf>
    <xf numFmtId="0" fontId="0" fillId="0" borderId="0" xfId="0" applyAlignment="1">
      <alignment horizontal="righ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14" fillId="0" borderId="0" xfId="0" applyFont="1" applyAlignment="1">
      <alignment vertical="top" wrapText="1"/>
    </xf>
    <xf numFmtId="0" fontId="14" fillId="0" borderId="0" xfId="0" applyFont="1" applyAlignment="1">
      <alignment horizontal="justify" vertical="top" wrapText="1"/>
    </xf>
    <xf numFmtId="0" fontId="20" fillId="0" borderId="0" xfId="0" quotePrefix="1"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4" fillId="0" borderId="0" xfId="0" applyFont="1" applyAlignment="1">
      <alignment horizontal="right"/>
    </xf>
    <xf numFmtId="4" fontId="14" fillId="0" borderId="0" xfId="0" applyNumberFormat="1" applyFont="1"/>
    <xf numFmtId="0" fontId="14" fillId="0" borderId="0" xfId="0" applyFont="1" applyBorder="1" applyAlignment="1">
      <alignment horizontal="center"/>
    </xf>
    <xf numFmtId="4" fontId="0" fillId="0" borderId="0" xfId="0" quotePrefix="1" applyNumberFormat="1" applyAlignment="1">
      <alignment horizontal="right" wrapText="1"/>
    </xf>
    <xf numFmtId="0" fontId="8" fillId="0" borderId="0" xfId="0" applyFont="1" applyAlignment="1">
      <alignment vertical="top" wrapText="1"/>
    </xf>
    <xf numFmtId="0" fontId="22" fillId="0" borderId="0" xfId="0" applyFont="1"/>
    <xf numFmtId="0" fontId="21" fillId="0" borderId="0" xfId="0" applyFont="1" applyAlignment="1">
      <alignment vertical="top" wrapText="1"/>
    </xf>
    <xf numFmtId="0" fontId="23" fillId="0" borderId="0" xfId="0" applyFont="1"/>
    <xf numFmtId="4" fontId="20" fillId="0" borderId="0" xfId="0" applyNumberFormat="1" applyFont="1" applyAlignment="1">
      <alignment horizontal="center" wrapText="1"/>
    </xf>
    <xf numFmtId="4" fontId="20" fillId="0" borderId="0" xfId="0" applyNumberFormat="1" applyFont="1" applyAlignment="1">
      <alignment horizontal="right" wrapText="1"/>
    </xf>
    <xf numFmtId="0" fontId="20" fillId="0" borderId="0" xfId="0" applyFont="1"/>
    <xf numFmtId="0" fontId="13" fillId="0" borderId="0" xfId="0" applyFont="1" applyAlignment="1">
      <alignment vertical="top" wrapText="1"/>
    </xf>
    <xf numFmtId="0" fontId="13" fillId="0" borderId="0" xfId="0" applyFont="1" applyAlignment="1">
      <alignment horizontal="justify" vertical="top" wrapText="1"/>
    </xf>
    <xf numFmtId="4" fontId="17" fillId="0" borderId="0" xfId="0" applyNumberFormat="1" applyFont="1" applyAlignment="1">
      <alignment horizontal="center" wrapText="1"/>
    </xf>
    <xf numFmtId="0" fontId="17" fillId="0" borderId="0" xfId="0" applyFont="1"/>
    <xf numFmtId="0" fontId="17" fillId="0" borderId="0" xfId="0" applyFont="1" applyAlignment="1">
      <alignment vertical="top" wrapText="1"/>
    </xf>
    <xf numFmtId="0" fontId="17" fillId="0" borderId="0" xfId="0" applyFont="1" applyAlignment="1">
      <alignment horizontal="justify" vertical="top" wrapText="1"/>
    </xf>
    <xf numFmtId="0" fontId="17" fillId="0" borderId="0" xfId="0" quotePrefix="1" applyFont="1" applyAlignment="1">
      <alignment horizontal="justify" vertical="top" wrapText="1"/>
    </xf>
    <xf numFmtId="39" fontId="0" fillId="0" borderId="0" xfId="0" applyNumberFormat="1" applyAlignment="1">
      <alignment horizontal="right" wrapText="1"/>
    </xf>
    <xf numFmtId="39" fontId="0" fillId="0" borderId="3" xfId="0" applyNumberFormat="1" applyBorder="1" applyAlignment="1">
      <alignment horizontal="right" wrapText="1"/>
    </xf>
    <xf numFmtId="4" fontId="24" fillId="0" borderId="0" xfId="0" applyNumberFormat="1" applyFont="1"/>
    <xf numFmtId="165" fontId="13" fillId="0" borderId="1" xfId="0" applyNumberFormat="1" applyFont="1" applyBorder="1" applyAlignment="1">
      <alignment horizontal="right"/>
    </xf>
    <xf numFmtId="165" fontId="21" fillId="0" borderId="1" xfId="0" applyNumberFormat="1" applyFont="1" applyBorder="1" applyAlignment="1">
      <alignment horizontal="right"/>
    </xf>
    <xf numFmtId="0" fontId="25" fillId="0" borderId="0" xfId="0" applyFont="1" applyAlignment="1">
      <alignment vertical="top"/>
    </xf>
    <xf numFmtId="0" fontId="24" fillId="0" borderId="0" xfId="0" applyFont="1" applyAlignment="1">
      <alignment vertical="top"/>
    </xf>
    <xf numFmtId="4" fontId="25" fillId="0" borderId="0" xfId="0" applyNumberFormat="1" applyFont="1" applyAlignment="1">
      <alignment vertical="top"/>
    </xf>
    <xf numFmtId="0" fontId="25" fillId="0" borderId="0" xfId="0" applyFont="1"/>
    <xf numFmtId="0" fontId="25" fillId="0" borderId="4" xfId="0" applyFont="1" applyBorder="1" applyAlignment="1">
      <alignment vertical="top"/>
    </xf>
    <xf numFmtId="4" fontId="25" fillId="0" borderId="4" xfId="0" applyNumberFormat="1" applyFont="1" applyBorder="1" applyAlignment="1">
      <alignment vertical="top"/>
    </xf>
    <xf numFmtId="4" fontId="24" fillId="0" borderId="4" xfId="0" applyNumberFormat="1" applyFont="1" applyBorder="1" applyAlignment="1">
      <alignment vertical="top"/>
    </xf>
    <xf numFmtId="0" fontId="26" fillId="0" borderId="0" xfId="0" applyFont="1" applyAlignment="1">
      <alignment vertical="top"/>
    </xf>
    <xf numFmtId="0" fontId="25" fillId="0" borderId="5" xfId="0" applyFont="1" applyBorder="1" applyAlignment="1">
      <alignment vertical="top"/>
    </xf>
    <xf numFmtId="4" fontId="25" fillId="0" borderId="5" xfId="0" applyNumberFormat="1" applyFont="1" applyBorder="1" applyAlignment="1">
      <alignment vertical="top"/>
    </xf>
    <xf numFmtId="4" fontId="26" fillId="0" borderId="5" xfId="0" applyNumberFormat="1" applyFont="1" applyBorder="1" applyAlignment="1">
      <alignment vertical="top"/>
    </xf>
    <xf numFmtId="0" fontId="25" fillId="0" borderId="0" xfId="0" applyFont="1" applyAlignment="1">
      <alignment vertical="top" wrapText="1"/>
    </xf>
    <xf numFmtId="4" fontId="25" fillId="0" borderId="0" xfId="0" applyNumberFormat="1" applyFont="1"/>
    <xf numFmtId="0" fontId="27" fillId="0" borderId="4" xfId="0" applyFont="1" applyBorder="1" applyAlignment="1">
      <alignment vertical="top"/>
    </xf>
    <xf numFmtId="4" fontId="27" fillId="0" borderId="4" xfId="0" applyNumberFormat="1" applyFont="1" applyBorder="1" applyAlignment="1">
      <alignment vertical="top"/>
    </xf>
    <xf numFmtId="0" fontId="25" fillId="0" borderId="0" xfId="0" applyNumberFormat="1" applyFont="1" applyAlignment="1">
      <alignment vertical="top"/>
    </xf>
    <xf numFmtId="49" fontId="25" fillId="0" borderId="0" xfId="0" applyNumberFormat="1" applyFont="1" applyAlignment="1">
      <alignment vertical="top"/>
    </xf>
    <xf numFmtId="0" fontId="28" fillId="0" borderId="0" xfId="0" applyFont="1" applyAlignment="1">
      <alignment vertical="top"/>
    </xf>
    <xf numFmtId="4" fontId="28" fillId="0" borderId="0" xfId="0" applyNumberFormat="1" applyFont="1"/>
    <xf numFmtId="0" fontId="28" fillId="0" borderId="0" xfId="0" applyFont="1"/>
    <xf numFmtId="0" fontId="24" fillId="0" borderId="4" xfId="0" applyFont="1" applyBorder="1" applyAlignment="1">
      <alignment vertical="top"/>
    </xf>
    <xf numFmtId="4" fontId="24" fillId="0" borderId="4" xfId="0" applyNumberFormat="1" applyFont="1" applyBorder="1"/>
    <xf numFmtId="0" fontId="28" fillId="0" borderId="6" xfId="0" applyFont="1" applyBorder="1" applyAlignment="1">
      <alignment vertical="top"/>
    </xf>
    <xf numFmtId="4" fontId="28" fillId="0" borderId="6" xfId="0" applyNumberFormat="1" applyFont="1" applyBorder="1"/>
    <xf numFmtId="4" fontId="24" fillId="0" borderId="0" xfId="0" applyNumberFormat="1" applyFont="1" applyAlignment="1">
      <alignment vertical="top"/>
    </xf>
    <xf numFmtId="0" fontId="28" fillId="0" borderId="4" xfId="0" applyFont="1" applyBorder="1" applyAlignment="1">
      <alignment vertical="top"/>
    </xf>
    <xf numFmtId="0" fontId="28" fillId="0" borderId="4" xfId="0" applyFont="1" applyBorder="1"/>
    <xf numFmtId="4" fontId="28" fillId="0" borderId="4" xfId="0" applyNumberFormat="1" applyFont="1" applyBorder="1"/>
    <xf numFmtId="0" fontId="28" fillId="0" borderId="0" xfId="0" applyFont="1" applyBorder="1" applyAlignment="1">
      <alignment vertical="top"/>
    </xf>
    <xf numFmtId="0" fontId="28" fillId="0" borderId="0" xfId="0" applyFont="1" applyBorder="1"/>
    <xf numFmtId="4" fontId="28" fillId="0" borderId="0" xfId="0" applyNumberFormat="1" applyFont="1" applyBorder="1"/>
    <xf numFmtId="0" fontId="28" fillId="0" borderId="7" xfId="0" applyFont="1" applyBorder="1"/>
    <xf numFmtId="4" fontId="28" fillId="0" borderId="7" xfId="0" applyNumberFormat="1" applyFont="1" applyBorder="1"/>
    <xf numFmtId="4" fontId="24" fillId="0" borderId="7" xfId="0" applyNumberFormat="1" applyFont="1" applyBorder="1"/>
    <xf numFmtId="0" fontId="28" fillId="0" borderId="0" xfId="0" applyFont="1" applyAlignment="1">
      <alignment horizontal="center"/>
    </xf>
    <xf numFmtId="0" fontId="29" fillId="0" borderId="0" xfId="0" applyFont="1" applyAlignment="1">
      <alignment horizontal="left"/>
    </xf>
    <xf numFmtId="49" fontId="28" fillId="0" borderId="0" xfId="0" applyNumberFormat="1" applyFont="1" applyAlignment="1">
      <alignment vertical="top"/>
    </xf>
    <xf numFmtId="39" fontId="9" fillId="0" borderId="8" xfId="2" applyNumberFormat="1" applyFont="1" applyBorder="1" applyAlignment="1">
      <alignment horizontal="center" vertical="center" wrapText="1"/>
    </xf>
    <xf numFmtId="0" fontId="11" fillId="0" borderId="9" xfId="2" applyFont="1" applyBorder="1" applyAlignment="1">
      <alignment vertical="center" wrapText="1"/>
    </xf>
    <xf numFmtId="0" fontId="0" fillId="0" borderId="9" xfId="0" applyBorder="1"/>
    <xf numFmtId="0" fontId="14" fillId="0" borderId="0" xfId="0" applyFont="1" applyAlignment="1">
      <alignment horizontal="left" vertical="top" wrapText="1"/>
    </xf>
    <xf numFmtId="0" fontId="14" fillId="0" borderId="0" xfId="0" applyFont="1" applyBorder="1" applyAlignment="1">
      <alignment horizontal="left" vertical="top" wrapText="1"/>
    </xf>
    <xf numFmtId="4" fontId="12" fillId="0" borderId="9" xfId="0" applyNumberFormat="1" applyFont="1" applyBorder="1" applyAlignment="1">
      <alignment horizontal="right" wrapText="1"/>
    </xf>
    <xf numFmtId="4" fontId="17" fillId="0" borderId="9" xfId="0" applyNumberFormat="1" applyFont="1" applyBorder="1" applyAlignment="1">
      <alignment horizontal="right" wrapText="1"/>
    </xf>
    <xf numFmtId="4" fontId="9" fillId="0" borderId="8" xfId="2" applyNumberFormat="1" applyFont="1" applyBorder="1" applyAlignment="1">
      <alignment horizontal="center" vertical="center" wrapText="1"/>
    </xf>
    <xf numFmtId="4" fontId="12" fillId="0" borderId="10" xfId="0" applyNumberFormat="1" applyFont="1" applyBorder="1" applyAlignment="1">
      <alignment horizontal="right" wrapText="1"/>
    </xf>
    <xf numFmtId="0" fontId="17" fillId="0" borderId="9" xfId="0" applyFont="1" applyBorder="1"/>
    <xf numFmtId="0" fontId="22" fillId="0" borderId="9" xfId="0" applyFont="1" applyBorder="1"/>
    <xf numFmtId="0" fontId="25" fillId="0" borderId="9" xfId="0" applyFont="1" applyBorder="1"/>
    <xf numFmtId="4" fontId="25" fillId="0" borderId="9" xfId="0" applyNumberFormat="1" applyFont="1" applyBorder="1" applyAlignment="1">
      <alignment vertical="top"/>
    </xf>
    <xf numFmtId="4" fontId="27" fillId="0" borderId="11" xfId="0" applyNumberFormat="1" applyFont="1" applyBorder="1" applyAlignment="1">
      <alignment vertical="top"/>
    </xf>
    <xf numFmtId="4" fontId="25" fillId="0" borderId="9" xfId="0" applyNumberFormat="1" applyFont="1" applyBorder="1"/>
    <xf numFmtId="0" fontId="28" fillId="0" borderId="9" xfId="0" applyFont="1" applyBorder="1"/>
    <xf numFmtId="4" fontId="28" fillId="0" borderId="9" xfId="0" applyNumberFormat="1" applyFont="1" applyBorder="1"/>
    <xf numFmtId="4" fontId="28" fillId="0" borderId="11" xfId="0" applyNumberFormat="1" applyFont="1" applyBorder="1"/>
    <xf numFmtId="4" fontId="28" fillId="0" borderId="12" xfId="0" applyNumberFormat="1" applyFont="1" applyBorder="1"/>
    <xf numFmtId="0" fontId="0" fillId="0" borderId="0" xfId="0" applyFill="1" applyAlignment="1">
      <alignment horizontal="justify" vertical="top" wrapText="1"/>
    </xf>
    <xf numFmtId="0" fontId="0" fillId="0" borderId="0" xfId="0" applyFill="1" applyAlignment="1">
      <alignment vertical="top" wrapText="1"/>
    </xf>
    <xf numFmtId="4" fontId="0" fillId="0" borderId="0" xfId="0" applyNumberFormat="1" applyFill="1" applyAlignment="1">
      <alignment horizontal="center" wrapText="1"/>
    </xf>
    <xf numFmtId="0" fontId="18" fillId="0" borderId="0" xfId="0" applyFont="1" applyFill="1" applyAlignment="1">
      <alignment horizontal="justify" vertical="top" wrapText="1"/>
    </xf>
    <xf numFmtId="4" fontId="0" fillId="0" borderId="0" xfId="0" applyNumberFormat="1" applyFill="1" applyAlignment="1">
      <alignment horizontal="right" wrapText="1"/>
    </xf>
    <xf numFmtId="4" fontId="0" fillId="0" borderId="0" xfId="0" applyNumberFormat="1" applyFill="1" applyBorder="1" applyAlignment="1">
      <alignment horizontal="right" wrapText="1"/>
    </xf>
    <xf numFmtId="0" fontId="19" fillId="0" borderId="0" xfId="0" applyFont="1" applyAlignment="1">
      <alignment vertical="top" wrapText="1"/>
    </xf>
    <xf numFmtId="1" fontId="11" fillId="0" borderId="2" xfId="2" applyNumberFormat="1" applyFont="1" applyBorder="1" applyAlignment="1">
      <alignment horizontal="center" vertical="center" wrapText="1"/>
    </xf>
    <xf numFmtId="0" fontId="22" fillId="0" borderId="0" xfId="0" applyFont="1" applyAlignment="1">
      <alignment vertical="top" wrapText="1"/>
    </xf>
    <xf numFmtId="0" fontId="22" fillId="0" borderId="0" xfId="0" applyFont="1" applyAlignment="1">
      <alignment horizontal="left" vertical="top" wrapText="1"/>
    </xf>
    <xf numFmtId="0" fontId="14" fillId="0" borderId="0" xfId="0" applyFont="1" applyFill="1" applyAlignment="1">
      <alignment horizontal="justify" vertical="top" wrapText="1"/>
    </xf>
    <xf numFmtId="0" fontId="18"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0" fillId="0" borderId="0" xfId="0" quotePrefix="1" applyFill="1" applyAlignment="1">
      <alignment horizontal="justify" vertical="top" wrapText="1"/>
    </xf>
    <xf numFmtId="165" fontId="13" fillId="0" borderId="0" xfId="0" applyNumberFormat="1" applyFont="1" applyBorder="1" applyAlignment="1">
      <alignment horizontal="right"/>
    </xf>
    <xf numFmtId="0" fontId="0" fillId="0" borderId="0" xfId="0" quotePrefix="1" applyFill="1" applyAlignment="1">
      <alignment horizontal="right" vertical="top" wrapText="1"/>
    </xf>
    <xf numFmtId="0" fontId="0" fillId="0" borderId="3" xfId="0" applyBorder="1" applyAlignment="1">
      <alignment horizontal="right" vertical="top" wrapText="1"/>
    </xf>
    <xf numFmtId="0" fontId="0" fillId="0" borderId="0" xfId="0" applyFill="1" applyAlignment="1">
      <alignment horizontal="right" vertical="top" wrapText="1"/>
    </xf>
    <xf numFmtId="0" fontId="8" fillId="0" borderId="0" xfId="0" applyFont="1" applyFill="1" applyAlignment="1">
      <alignment horizontal="justify" vertical="top" wrapText="1"/>
    </xf>
    <xf numFmtId="0" fontId="0" fillId="0" borderId="0" xfId="0" quotePrefix="1" applyFill="1" applyAlignment="1">
      <alignment vertical="top" wrapText="1"/>
    </xf>
    <xf numFmtId="39" fontId="0" fillId="0" borderId="0" xfId="0" applyNumberFormat="1" applyFill="1" applyAlignment="1">
      <alignment horizontal="right" wrapText="1"/>
    </xf>
    <xf numFmtId="0" fontId="19" fillId="0" borderId="0" xfId="0" applyFont="1" applyFill="1" applyAlignment="1">
      <alignment horizontal="justify" vertical="top" wrapText="1"/>
    </xf>
    <xf numFmtId="4" fontId="8" fillId="0" borderId="0" xfId="0" applyNumberFormat="1" applyFont="1" applyFill="1" applyAlignment="1">
      <alignment horizontal="right" wrapText="1"/>
    </xf>
    <xf numFmtId="39" fontId="8" fillId="0" borderId="0" xfId="0" applyNumberFormat="1" applyFont="1" applyAlignment="1">
      <alignment horizontal="right" wrapText="1"/>
    </xf>
    <xf numFmtId="0" fontId="22" fillId="0" borderId="0" xfId="0" applyFont="1" applyFill="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0" fontId="19" fillId="0" borderId="0" xfId="0" applyFont="1" applyAlignment="1">
      <alignment horizontal="center" vertical="top" wrapText="1"/>
    </xf>
    <xf numFmtId="0" fontId="22" fillId="0" borderId="0" xfId="0" applyFont="1" applyAlignment="1">
      <alignment horizontal="center" vertical="top" wrapText="1"/>
    </xf>
    <xf numFmtId="0" fontId="19" fillId="0" borderId="0" xfId="0" applyFont="1" applyFill="1" applyAlignment="1">
      <alignment horizontal="center" vertical="top" wrapText="1"/>
    </xf>
    <xf numFmtId="0" fontId="20" fillId="0" borderId="0" xfId="0" applyFont="1" applyFill="1" applyAlignment="1">
      <alignment vertical="top" wrapText="1"/>
    </xf>
    <xf numFmtId="0" fontId="19" fillId="0" borderId="0" xfId="0" applyFont="1" applyFill="1" applyAlignment="1">
      <alignment vertical="top" wrapText="1"/>
    </xf>
    <xf numFmtId="0" fontId="0" fillId="0" borderId="0" xfId="0" applyAlignment="1">
      <alignment horizontal="center" vertical="top" wrapText="1"/>
    </xf>
    <xf numFmtId="0" fontId="8" fillId="0" borderId="0" xfId="0" applyFont="1" applyAlignment="1">
      <alignment horizontal="center" vertical="top" wrapText="1"/>
    </xf>
    <xf numFmtId="1" fontId="11" fillId="0" borderId="0" xfId="2" applyNumberFormat="1" applyFont="1" applyBorder="1" applyAlignment="1">
      <alignment horizontal="center" vertical="center" wrapText="1"/>
    </xf>
    <xf numFmtId="0" fontId="9" fillId="0" borderId="0" xfId="2" applyFont="1" applyBorder="1" applyAlignment="1">
      <alignment horizontal="center" vertical="center" wrapText="1"/>
    </xf>
    <xf numFmtId="4" fontId="9" fillId="0" borderId="0" xfId="2" applyNumberFormat="1" applyFont="1" applyBorder="1" applyAlignment="1">
      <alignment horizontal="center" vertical="center" wrapText="1"/>
    </xf>
    <xf numFmtId="0" fontId="32" fillId="0" borderId="0" xfId="0" applyFont="1" applyAlignment="1">
      <alignment horizontal="justify" vertical="top" wrapText="1"/>
    </xf>
    <xf numFmtId="164" fontId="11" fillId="0" borderId="0" xfId="2" applyNumberFormat="1" applyFont="1" applyAlignment="1">
      <alignment vertical="center" wrapText="1"/>
    </xf>
    <xf numFmtId="164" fontId="0" fillId="0" borderId="0" xfId="0" applyNumberFormat="1"/>
    <xf numFmtId="164" fontId="0" fillId="0" borderId="0" xfId="0" applyNumberFormat="1" applyFill="1"/>
    <xf numFmtId="4" fontId="0" fillId="0" borderId="0" xfId="0" applyNumberFormat="1" applyAlignment="1">
      <alignment horizontal="left"/>
    </xf>
    <xf numFmtId="164" fontId="0" fillId="0" borderId="9" xfId="0" applyNumberFormat="1" applyBorder="1"/>
    <xf numFmtId="0" fontId="0" fillId="2" borderId="0" xfId="0" applyFill="1" applyAlignment="1">
      <alignment vertical="top" wrapText="1"/>
    </xf>
    <xf numFmtId="4" fontId="9" fillId="0" borderId="9" xfId="2" applyNumberFormat="1" applyFont="1" applyBorder="1" applyAlignment="1">
      <alignment horizontal="center" vertical="center" wrapText="1"/>
    </xf>
    <xf numFmtId="0" fontId="15" fillId="0" borderId="9" xfId="0" applyFont="1" applyBorder="1" applyAlignment="1">
      <alignment wrapText="1"/>
    </xf>
    <xf numFmtId="164" fontId="15" fillId="0" borderId="0" xfId="0" applyNumberFormat="1" applyFont="1" applyAlignment="1">
      <alignment wrapText="1"/>
    </xf>
    <xf numFmtId="164" fontId="0" fillId="0" borderId="0" xfId="0" applyNumberFormat="1" applyAlignment="1">
      <alignment horizontal="right" wrapText="1"/>
    </xf>
    <xf numFmtId="164" fontId="0" fillId="0" borderId="0" xfId="0" applyNumberFormat="1" applyBorder="1" applyAlignment="1">
      <alignment horizontal="right" wrapText="1"/>
    </xf>
    <xf numFmtId="0" fontId="0" fillId="2" borderId="0" xfId="0" applyFill="1" applyAlignment="1">
      <alignment horizontal="justify" vertical="top" wrapText="1"/>
    </xf>
    <xf numFmtId="0" fontId="18" fillId="2" borderId="0" xfId="0" applyFont="1" applyFill="1" applyAlignment="1">
      <alignment horizontal="justify" vertical="top" wrapText="1"/>
    </xf>
    <xf numFmtId="0" fontId="14" fillId="0" borderId="9" xfId="0" applyFont="1" applyBorder="1" applyAlignment="1">
      <alignment horizontal="left" vertical="top" wrapText="1"/>
    </xf>
    <xf numFmtId="4" fontId="12" fillId="0" borderId="9" xfId="0" applyNumberFormat="1" applyFont="1" applyFill="1" applyBorder="1" applyAlignment="1">
      <alignment horizontal="right" wrapText="1"/>
    </xf>
    <xf numFmtId="164" fontId="9" fillId="0" borderId="2" xfId="2" applyNumberFormat="1" applyFont="1" applyBorder="1" applyAlignment="1">
      <alignment horizontal="center" vertical="center" wrapText="1"/>
    </xf>
    <xf numFmtId="164" fontId="12" fillId="0" borderId="0" xfId="0" applyNumberFormat="1" applyFont="1" applyAlignment="1">
      <alignment horizontal="right" wrapText="1"/>
    </xf>
    <xf numFmtId="164" fontId="14" fillId="0" borderId="0" xfId="0" applyNumberFormat="1" applyFont="1" applyAlignment="1">
      <alignment horizontal="left" vertical="top" wrapText="1"/>
    </xf>
    <xf numFmtId="164" fontId="17" fillId="0" borderId="0" xfId="0" applyNumberFormat="1" applyFont="1" applyAlignment="1">
      <alignment horizontal="right" wrapText="1"/>
    </xf>
    <xf numFmtId="164" fontId="12" fillId="0" borderId="3" xfId="0" applyNumberFormat="1" applyFont="1" applyBorder="1" applyAlignment="1">
      <alignment horizontal="right" wrapText="1"/>
    </xf>
    <xf numFmtId="164" fontId="9" fillId="0" borderId="0" xfId="2" applyNumberFormat="1" applyFont="1" applyBorder="1" applyAlignment="1">
      <alignment horizontal="center" vertical="center" wrapText="1"/>
    </xf>
    <xf numFmtId="4" fontId="12" fillId="0" borderId="13" xfId="0" applyNumberFormat="1" applyFont="1" applyBorder="1" applyAlignment="1">
      <alignment horizontal="right" wrapText="1"/>
    </xf>
    <xf numFmtId="164" fontId="9" fillId="0" borderId="14" xfId="2" applyNumberFormat="1" applyFont="1" applyBorder="1" applyAlignment="1">
      <alignment horizontal="center" vertical="center" wrapText="1"/>
    </xf>
    <xf numFmtId="164" fontId="12" fillId="0" borderId="0" xfId="0" applyNumberFormat="1" applyFont="1" applyBorder="1" applyAlignment="1">
      <alignment horizontal="right" wrapText="1"/>
    </xf>
    <xf numFmtId="165" fontId="13" fillId="0" borderId="15" xfId="0" applyNumberFormat="1" applyFont="1" applyBorder="1" applyAlignment="1">
      <alignment horizontal="right"/>
    </xf>
    <xf numFmtId="0" fontId="0" fillId="0" borderId="13" xfId="0" applyBorder="1"/>
    <xf numFmtId="164" fontId="9" fillId="0" borderId="8" xfId="2" applyNumberFormat="1" applyFont="1" applyBorder="1" applyAlignment="1">
      <alignment horizontal="center" vertical="center" wrapText="1"/>
    </xf>
    <xf numFmtId="164" fontId="13" fillId="0" borderId="1" xfId="0" applyNumberFormat="1" applyFont="1" applyBorder="1" applyAlignment="1">
      <alignment horizontal="right"/>
    </xf>
    <xf numFmtId="164" fontId="0" fillId="0" borderId="3" xfId="0" applyNumberFormat="1" applyBorder="1" applyAlignment="1">
      <alignment horizontal="right" wrapText="1"/>
    </xf>
    <xf numFmtId="0" fontId="8" fillId="0" borderId="0" xfId="0" applyFont="1" applyProtection="1"/>
    <xf numFmtId="0" fontId="64" fillId="0" borderId="0" xfId="0" applyFont="1"/>
    <xf numFmtId="0" fontId="66" fillId="3" borderId="13" xfId="0" applyFont="1" applyFill="1" applyBorder="1" applyAlignment="1">
      <alignment vertical="top" wrapText="1"/>
    </xf>
    <xf numFmtId="49" fontId="67" fillId="3" borderId="13" xfId="0" applyNumberFormat="1" applyFont="1" applyFill="1" applyBorder="1" applyAlignment="1">
      <alignment vertical="top" wrapText="1"/>
    </xf>
    <xf numFmtId="49" fontId="88" fillId="3" borderId="13" xfId="0" applyNumberFormat="1" applyFont="1" applyFill="1" applyBorder="1" applyAlignment="1">
      <alignment horizontal="left" vertical="top" wrapText="1"/>
    </xf>
    <xf numFmtId="49" fontId="88" fillId="3" borderId="13" xfId="0" applyNumberFormat="1" applyFont="1" applyFill="1" applyBorder="1" applyAlignment="1">
      <alignment vertical="top" wrapText="1"/>
    </xf>
    <xf numFmtId="0" fontId="88" fillId="3" borderId="13" xfId="0" applyFont="1" applyFill="1" applyBorder="1" applyAlignment="1">
      <alignment horizontal="left" vertical="top" wrapText="1"/>
    </xf>
    <xf numFmtId="0" fontId="88" fillId="3" borderId="15" xfId="0" applyFont="1" applyFill="1" applyBorder="1" applyAlignment="1">
      <alignment horizontal="left" vertical="top" wrapText="1"/>
    </xf>
    <xf numFmtId="0" fontId="88" fillId="3" borderId="13" xfId="0" applyFont="1" applyFill="1" applyBorder="1" applyAlignment="1">
      <alignment vertical="top" wrapText="1"/>
    </xf>
    <xf numFmtId="0" fontId="88" fillId="3" borderId="15" xfId="0" applyFont="1" applyFill="1" applyBorder="1" applyAlignment="1">
      <alignment vertical="top" wrapText="1"/>
    </xf>
    <xf numFmtId="0" fontId="89" fillId="0" borderId="2" xfId="0" applyFont="1" applyBorder="1" applyAlignment="1" applyProtection="1">
      <alignment horizontal="justify"/>
    </xf>
    <xf numFmtId="0" fontId="91" fillId="0" borderId="0" xfId="0" applyFont="1" applyProtection="1"/>
    <xf numFmtId="4" fontId="91" fillId="0" borderId="0" xfId="0" applyNumberFormat="1" applyFont="1" applyFill="1" applyAlignment="1" applyProtection="1">
      <alignment horizontal="right" wrapText="1"/>
    </xf>
    <xf numFmtId="165" fontId="91" fillId="0" borderId="0" xfId="0" applyNumberFormat="1" applyFont="1" applyFill="1" applyAlignment="1" applyProtection="1">
      <alignment horizontal="right" wrapText="1"/>
    </xf>
    <xf numFmtId="4" fontId="92" fillId="36" borderId="2" xfId="2" applyNumberFormat="1" applyFont="1" applyFill="1" applyBorder="1" applyAlignment="1" applyProtection="1">
      <alignment horizontal="center" vertical="center" wrapText="1"/>
    </xf>
    <xf numFmtId="165" fontId="92" fillId="36" borderId="2" xfId="2" applyNumberFormat="1" applyFont="1" applyFill="1" applyBorder="1" applyAlignment="1" applyProtection="1">
      <alignment horizontal="center" vertical="center" wrapText="1"/>
    </xf>
    <xf numFmtId="4" fontId="91" fillId="0" borderId="28" xfId="0" applyNumberFormat="1" applyFont="1" applyBorder="1" applyAlignment="1" applyProtection="1">
      <alignment horizontal="center" wrapText="1"/>
    </xf>
    <xf numFmtId="4" fontId="91" fillId="0" borderId="1" xfId="0" applyNumberFormat="1" applyFont="1" applyBorder="1" applyAlignment="1" applyProtection="1">
      <alignment horizontal="center" wrapText="1"/>
    </xf>
    <xf numFmtId="4" fontId="91" fillId="0" borderId="1" xfId="0" applyNumberFormat="1" applyFont="1" applyBorder="1" applyAlignment="1" applyProtection="1">
      <alignment horizontal="center" wrapText="1"/>
      <protection locked="0"/>
    </xf>
    <xf numFmtId="4" fontId="91" fillId="0" borderId="29" xfId="0" applyNumberFormat="1" applyFont="1" applyBorder="1" applyAlignment="1" applyProtection="1">
      <alignment horizontal="center" wrapText="1"/>
    </xf>
    <xf numFmtId="4" fontId="91" fillId="0" borderId="10" xfId="0" applyNumberFormat="1" applyFont="1" applyBorder="1" applyAlignment="1" applyProtection="1">
      <alignment horizontal="center" wrapText="1"/>
    </xf>
    <xf numFmtId="4" fontId="91" fillId="0" borderId="3" xfId="0" applyNumberFormat="1" applyFont="1" applyBorder="1" applyAlignment="1" applyProtection="1">
      <alignment horizontal="center" wrapText="1"/>
    </xf>
    <xf numFmtId="4" fontId="91" fillId="0" borderId="3" xfId="0" applyNumberFormat="1" applyFont="1" applyBorder="1" applyAlignment="1" applyProtection="1">
      <alignment horizontal="center" wrapText="1"/>
      <protection locked="0"/>
    </xf>
    <xf numFmtId="4" fontId="91" fillId="0" borderId="16" xfId="0" applyNumberFormat="1" applyFont="1" applyBorder="1" applyAlignment="1" applyProtection="1">
      <alignment horizontal="center" wrapText="1"/>
    </xf>
    <xf numFmtId="4" fontId="91" fillId="0" borderId="2" xfId="0" applyNumberFormat="1" applyFont="1" applyBorder="1" applyAlignment="1" applyProtection="1">
      <alignment horizontal="right" wrapText="1"/>
    </xf>
    <xf numFmtId="4" fontId="91" fillId="37" borderId="2" xfId="0" applyNumberFormat="1" applyFont="1" applyFill="1" applyBorder="1" applyAlignment="1" applyProtection="1">
      <alignment horizontal="right" wrapText="1"/>
      <protection locked="0"/>
    </xf>
    <xf numFmtId="165" fontId="91" fillId="0" borderId="2" xfId="0" applyNumberFormat="1" applyFont="1" applyBorder="1" applyAlignment="1" applyProtection="1">
      <alignment horizontal="right" wrapText="1"/>
    </xf>
    <xf numFmtId="4" fontId="91" fillId="0" borderId="0" xfId="0" applyNumberFormat="1" applyFont="1" applyBorder="1" applyAlignment="1" applyProtection="1">
      <alignment horizontal="right" wrapText="1"/>
    </xf>
    <xf numFmtId="165" fontId="91" fillId="0" borderId="0" xfId="0" applyNumberFormat="1" applyFont="1" applyBorder="1" applyAlignment="1" applyProtection="1">
      <alignment horizontal="right" wrapText="1"/>
    </xf>
    <xf numFmtId="4" fontId="91" fillId="0" borderId="9" xfId="0" applyNumberFormat="1" applyFont="1" applyBorder="1" applyAlignment="1" applyProtection="1">
      <alignment horizontal="center" wrapText="1"/>
    </xf>
    <xf numFmtId="4" fontId="91" fillId="0" borderId="0" xfId="0" applyNumberFormat="1" applyFont="1" applyBorder="1" applyAlignment="1" applyProtection="1">
      <alignment horizontal="center" wrapText="1"/>
    </xf>
    <xf numFmtId="4" fontId="91" fillId="0" borderId="0" xfId="0" applyNumberFormat="1" applyFont="1" applyBorder="1" applyAlignment="1" applyProtection="1">
      <alignment horizontal="center" wrapText="1"/>
      <protection locked="0"/>
    </xf>
    <xf numFmtId="4" fontId="91" fillId="0" borderId="31" xfId="0" applyNumberFormat="1" applyFont="1" applyBorder="1" applyAlignment="1" applyProtection="1">
      <alignment horizontal="center" wrapText="1"/>
    </xf>
    <xf numFmtId="4" fontId="91" fillId="0" borderId="0" xfId="0" applyNumberFormat="1" applyFont="1" applyFill="1" applyBorder="1" applyAlignment="1" applyProtection="1">
      <alignment horizontal="right" wrapText="1"/>
      <protection locked="0"/>
    </xf>
    <xf numFmtId="165" fontId="92" fillId="38" borderId="2" xfId="0" applyNumberFormat="1" applyFont="1" applyFill="1" applyBorder="1" applyAlignment="1" applyProtection="1">
      <alignment horizontal="right" vertical="center" wrapText="1"/>
    </xf>
    <xf numFmtId="4" fontId="91" fillId="0" borderId="0" xfId="0" applyNumberFormat="1" applyFont="1" applyAlignment="1" applyProtection="1">
      <alignment horizontal="right" wrapText="1"/>
    </xf>
    <xf numFmtId="4" fontId="91" fillId="37" borderId="0" xfId="0" applyNumberFormat="1" applyFont="1" applyFill="1" applyAlignment="1" applyProtection="1">
      <alignment horizontal="right" wrapText="1"/>
    </xf>
    <xf numFmtId="165" fontId="91" fillId="0" borderId="0" xfId="0" applyNumberFormat="1" applyFont="1" applyAlignment="1" applyProtection="1">
      <alignment horizontal="right" wrapText="1"/>
    </xf>
    <xf numFmtId="0" fontId="92" fillId="3" borderId="0" xfId="0" applyFont="1" applyFill="1" applyBorder="1" applyAlignment="1" applyProtection="1">
      <alignment horizontal="center" vertical="top" wrapText="1"/>
      <protection locked="0"/>
    </xf>
    <xf numFmtId="0" fontId="92" fillId="36" borderId="2" xfId="2" applyFont="1" applyFill="1" applyBorder="1" applyAlignment="1" applyProtection="1">
      <alignment horizontal="center" vertical="center" wrapText="1"/>
    </xf>
    <xf numFmtId="4" fontId="92" fillId="0" borderId="8" xfId="2" applyNumberFormat="1" applyFont="1" applyBorder="1" applyAlignment="1" applyProtection="1">
      <alignment horizontal="center" vertical="center" wrapText="1"/>
    </xf>
    <xf numFmtId="0" fontId="91" fillId="0" borderId="2" xfId="2" applyFont="1" applyBorder="1" applyAlignment="1" applyProtection="1">
      <alignment horizontal="center" vertical="center" wrapText="1"/>
    </xf>
    <xf numFmtId="4" fontId="91" fillId="0" borderId="14" xfId="0" applyNumberFormat="1" applyFont="1" applyBorder="1" applyAlignment="1" applyProtection="1">
      <alignment horizontal="right" wrapText="1"/>
    </xf>
    <xf numFmtId="0" fontId="91" fillId="0" borderId="0" xfId="0" applyFont="1" applyAlignment="1" applyProtection="1">
      <alignment wrapText="1"/>
    </xf>
    <xf numFmtId="4" fontId="91" fillId="0" borderId="2" xfId="0" applyNumberFormat="1" applyFont="1" applyFill="1" applyBorder="1" applyAlignment="1" applyProtection="1">
      <alignment horizontal="right" wrapText="1"/>
    </xf>
    <xf numFmtId="0" fontId="91" fillId="0" borderId="2" xfId="0" applyFont="1" applyFill="1" applyBorder="1" applyAlignment="1" applyProtection="1">
      <alignment wrapText="1"/>
    </xf>
    <xf numFmtId="0" fontId="89" fillId="0" borderId="0" xfId="0" applyFont="1" applyProtection="1"/>
    <xf numFmtId="0" fontId="90" fillId="0" borderId="0" xfId="0" applyFont="1" applyFill="1" applyAlignment="1" applyProtection="1">
      <alignment horizontal="center" vertical="top" wrapText="1"/>
    </xf>
    <xf numFmtId="1" fontId="90" fillId="36" borderId="2" xfId="2" applyNumberFormat="1" applyFont="1" applyFill="1" applyBorder="1" applyAlignment="1" applyProtection="1">
      <alignment horizontal="center" vertical="center" wrapText="1"/>
    </xf>
    <xf numFmtId="0" fontId="90" fillId="0" borderId="0" xfId="0" applyFont="1" applyBorder="1" applyAlignment="1" applyProtection="1">
      <alignment horizontal="center" vertical="top" wrapText="1"/>
    </xf>
    <xf numFmtId="16" fontId="90" fillId="38" borderId="2" xfId="0" applyNumberFormat="1" applyFont="1" applyFill="1" applyBorder="1" applyAlignment="1" applyProtection="1">
      <alignment horizontal="center" vertical="top" wrapText="1"/>
    </xf>
    <xf numFmtId="0" fontId="90" fillId="0" borderId="0" xfId="0" applyFont="1" applyProtection="1"/>
    <xf numFmtId="0" fontId="90" fillId="0" borderId="0" xfId="0" applyFont="1" applyAlignment="1" applyProtection="1">
      <alignment horizontal="center" vertical="top" wrapText="1"/>
    </xf>
    <xf numFmtId="0" fontId="90" fillId="36" borderId="2" xfId="2" applyFont="1" applyFill="1" applyBorder="1" applyAlignment="1" applyProtection="1">
      <alignment horizontal="center" vertical="center" wrapText="1"/>
    </xf>
    <xf numFmtId="0" fontId="89" fillId="0" borderId="0" xfId="0" applyFont="1" applyBorder="1" applyAlignment="1" applyProtection="1">
      <alignment horizontal="left" vertical="top" wrapText="1"/>
    </xf>
    <xf numFmtId="0" fontId="89" fillId="0" borderId="0" xfId="0" applyFont="1" applyBorder="1" applyAlignment="1" applyProtection="1">
      <alignment horizontal="justify"/>
    </xf>
    <xf numFmtId="4" fontId="91" fillId="0" borderId="17" xfId="0" applyNumberFormat="1" applyFont="1" applyBorder="1" applyAlignment="1" applyProtection="1">
      <alignment horizontal="right" wrapText="1"/>
    </xf>
    <xf numFmtId="0" fontId="91" fillId="0" borderId="0" xfId="0" applyFont="1" applyBorder="1" applyAlignment="1" applyProtection="1">
      <alignment horizontal="center" vertical="top" wrapText="1"/>
    </xf>
    <xf numFmtId="0" fontId="90" fillId="0" borderId="2" xfId="0" applyFont="1" applyFill="1" applyBorder="1" applyAlignment="1" applyProtection="1">
      <alignment horizontal="center" vertical="top" wrapText="1"/>
    </xf>
    <xf numFmtId="0" fontId="89" fillId="0" borderId="0" xfId="0" applyFont="1" applyFill="1" applyAlignment="1" applyProtection="1">
      <alignment horizontal="justify" vertical="top" wrapText="1"/>
    </xf>
    <xf numFmtId="0" fontId="91" fillId="0" borderId="0" xfId="0" applyFont="1" applyFill="1" applyAlignment="1" applyProtection="1">
      <alignment horizontal="justify" vertical="top" wrapText="1"/>
    </xf>
    <xf numFmtId="4" fontId="91" fillId="0" borderId="9" xfId="0" applyNumberFormat="1" applyFont="1" applyBorder="1" applyAlignment="1" applyProtection="1">
      <alignment horizontal="right" wrapText="1"/>
    </xf>
    <xf numFmtId="0" fontId="91" fillId="0" borderId="0" xfId="2" applyFont="1" applyAlignment="1" applyProtection="1">
      <alignment vertical="center" wrapText="1"/>
    </xf>
    <xf numFmtId="0" fontId="91" fillId="0" borderId="0" xfId="0" applyFont="1" applyFill="1" applyProtection="1"/>
    <xf numFmtId="0" fontId="91" fillId="0" borderId="0" xfId="0" applyFont="1" applyBorder="1" applyAlignment="1" applyProtection="1">
      <alignment wrapText="1"/>
    </xf>
    <xf numFmtId="0" fontId="91" fillId="0" borderId="0" xfId="0" applyFont="1" applyBorder="1" applyProtection="1"/>
    <xf numFmtId="0" fontId="91" fillId="0" borderId="2" xfId="0" applyFont="1" applyBorder="1" applyAlignment="1" applyProtection="1">
      <alignment wrapText="1"/>
    </xf>
    <xf numFmtId="0" fontId="92" fillId="37" borderId="13" xfId="0" applyFont="1" applyFill="1" applyBorder="1" applyAlignment="1" applyProtection="1">
      <alignment horizontal="center" vertical="top" wrapText="1"/>
      <protection locked="0"/>
    </xf>
    <xf numFmtId="0" fontId="92" fillId="3" borderId="2" xfId="0" applyFont="1" applyFill="1" applyBorder="1" applyAlignment="1" applyProtection="1">
      <alignment horizontal="center" vertical="top" wrapText="1"/>
      <protection locked="0"/>
    </xf>
    <xf numFmtId="0" fontId="91" fillId="0" borderId="0" xfId="0" applyFont="1" applyBorder="1" applyAlignment="1" applyProtection="1">
      <alignment horizontal="center" wrapText="1"/>
    </xf>
    <xf numFmtId="0" fontId="92" fillId="3" borderId="30" xfId="0" applyFont="1" applyFill="1" applyBorder="1" applyAlignment="1" applyProtection="1">
      <alignment horizontal="center" vertical="top" wrapText="1"/>
      <protection locked="0"/>
    </xf>
    <xf numFmtId="0" fontId="91" fillId="0" borderId="0" xfId="0" applyFont="1" applyBorder="1" applyAlignment="1" applyProtection="1">
      <alignment horizontal="center" vertical="center" wrapText="1"/>
    </xf>
    <xf numFmtId="0" fontId="89" fillId="0" borderId="0" xfId="0" applyFont="1" applyAlignment="1" applyProtection="1">
      <alignment horizontal="justify" vertical="top" wrapText="1"/>
    </xf>
    <xf numFmtId="0" fontId="91" fillId="37" borderId="0" xfId="0" applyFont="1" applyFill="1" applyAlignment="1" applyProtection="1">
      <alignment horizontal="justify" vertical="top" wrapText="1"/>
    </xf>
    <xf numFmtId="4" fontId="91" fillId="3" borderId="0" xfId="0" applyNumberFormat="1" applyFont="1" applyFill="1" applyBorder="1" applyAlignment="1" applyProtection="1">
      <alignment horizontal="right" wrapText="1"/>
      <protection locked="0"/>
    </xf>
    <xf numFmtId="4" fontId="64" fillId="0" borderId="17" xfId="102" applyNumberFormat="1" applyFont="1" applyBorder="1" applyAlignment="1" applyProtection="1">
      <alignment horizontal="right" wrapText="1"/>
    </xf>
    <xf numFmtId="0" fontId="63" fillId="3" borderId="0" xfId="102" applyFont="1" applyFill="1" applyBorder="1" applyAlignment="1" applyProtection="1">
      <alignment horizontal="center" vertical="top" wrapText="1"/>
      <protection locked="0"/>
    </xf>
    <xf numFmtId="0" fontId="64" fillId="0" borderId="0" xfId="102" applyFont="1" applyBorder="1" applyAlignment="1" applyProtection="1">
      <alignment horizontal="center" vertical="center" wrapText="1"/>
    </xf>
    <xf numFmtId="0" fontId="62" fillId="0" borderId="0" xfId="102" applyFont="1" applyBorder="1" applyAlignment="1" applyProtection="1">
      <alignment horizontal="justify"/>
    </xf>
    <xf numFmtId="4" fontId="91" fillId="0" borderId="0" xfId="102" applyNumberFormat="1" applyFont="1" applyBorder="1" applyAlignment="1" applyProtection="1">
      <alignment horizontal="right" wrapText="1"/>
    </xf>
    <xf numFmtId="165" fontId="91" fillId="0" borderId="0" xfId="102" applyNumberFormat="1" applyFont="1" applyBorder="1" applyAlignment="1" applyProtection="1">
      <alignment horizontal="right" wrapText="1"/>
    </xf>
    <xf numFmtId="4" fontId="91" fillId="0" borderId="0" xfId="102" applyNumberFormat="1" applyFont="1" applyFill="1" applyBorder="1" applyAlignment="1" applyProtection="1">
      <alignment horizontal="right" wrapText="1"/>
      <protection locked="0"/>
    </xf>
    <xf numFmtId="0" fontId="90" fillId="0" borderId="0" xfId="102" applyFont="1" applyBorder="1" applyAlignment="1" applyProtection="1">
      <alignment horizontal="center" vertical="top" wrapText="1"/>
    </xf>
    <xf numFmtId="0" fontId="90" fillId="0" borderId="0" xfId="0" applyFont="1"/>
    <xf numFmtId="0" fontId="89" fillId="0" borderId="0" xfId="0" applyFont="1"/>
    <xf numFmtId="0" fontId="91" fillId="0" borderId="0" xfId="0" applyFont="1"/>
    <xf numFmtId="165" fontId="92" fillId="0" borderId="0" xfId="0" applyNumberFormat="1" applyFont="1"/>
    <xf numFmtId="0" fontId="14" fillId="0" borderId="1" xfId="0" applyFont="1" applyBorder="1" applyAlignment="1">
      <alignment horizontal="right" vertical="top" wrapText="1"/>
    </xf>
    <xf numFmtId="0" fontId="14" fillId="0" borderId="1" xfId="0" applyFont="1" applyBorder="1" applyAlignment="1">
      <alignment horizontal="right" wrapText="1"/>
    </xf>
    <xf numFmtId="165" fontId="13" fillId="0" borderId="1" xfId="0" applyNumberFormat="1" applyFont="1" applyBorder="1" applyAlignment="1">
      <alignment horizontal="right" wrapText="1"/>
    </xf>
    <xf numFmtId="0" fontId="14" fillId="0" borderId="0" xfId="0" applyFont="1" applyAlignment="1">
      <alignment vertical="top" wrapText="1"/>
    </xf>
    <xf numFmtId="0" fontId="14" fillId="0" borderId="0" xfId="0" applyFont="1" applyAlignment="1">
      <alignment wrapText="1"/>
    </xf>
    <xf numFmtId="0" fontId="15" fillId="0" borderId="0" xfId="0" applyFont="1" applyAlignment="1">
      <alignment vertical="top" wrapText="1"/>
    </xf>
    <xf numFmtId="0" fontId="15" fillId="0" borderId="0" xfId="0" applyFont="1" applyAlignment="1">
      <alignment wrapText="1"/>
    </xf>
    <xf numFmtId="0" fontId="90" fillId="0" borderId="2" xfId="0" applyFont="1" applyBorder="1" applyAlignment="1" applyProtection="1">
      <alignment horizontal="center" vertical="top" wrapText="1"/>
    </xf>
    <xf numFmtId="0" fontId="91" fillId="0" borderId="15" xfId="0" applyFont="1" applyBorder="1" applyAlignment="1" applyProtection="1">
      <alignment horizontal="center" vertical="center" wrapText="1"/>
    </xf>
    <xf numFmtId="0" fontId="91" fillId="0" borderId="13" xfId="0" applyFont="1" applyBorder="1" applyAlignment="1" applyProtection="1">
      <alignment horizontal="center" vertical="center" wrapText="1"/>
    </xf>
    <xf numFmtId="0" fontId="91" fillId="0" borderId="30" xfId="0" applyFont="1" applyBorder="1" applyAlignment="1" applyProtection="1">
      <alignment horizontal="center" vertical="center" wrapText="1"/>
    </xf>
    <xf numFmtId="0" fontId="92" fillId="37" borderId="15" xfId="0" applyFont="1" applyFill="1" applyBorder="1" applyAlignment="1" applyProtection="1">
      <alignment horizontal="center" vertical="top" wrapText="1"/>
      <protection locked="0"/>
    </xf>
    <xf numFmtId="0" fontId="92" fillId="37" borderId="30" xfId="0" applyFont="1" applyFill="1" applyBorder="1" applyAlignment="1" applyProtection="1">
      <alignment horizontal="center" vertical="top" wrapText="1"/>
      <protection locked="0"/>
    </xf>
    <xf numFmtId="0" fontId="91" fillId="0" borderId="2" xfId="0" applyFont="1" applyBorder="1" applyAlignment="1" applyProtection="1">
      <alignment horizontal="center" vertical="center" wrapText="1"/>
    </xf>
    <xf numFmtId="0" fontId="92" fillId="37" borderId="13" xfId="0" applyFont="1" applyFill="1" applyBorder="1" applyAlignment="1" applyProtection="1">
      <alignment horizontal="center" vertical="top" wrapText="1"/>
      <protection locked="0"/>
    </xf>
    <xf numFmtId="0" fontId="92" fillId="38" borderId="8" xfId="0" applyFont="1" applyFill="1" applyBorder="1" applyAlignment="1" applyProtection="1">
      <alignment horizontal="right" vertical="center" wrapText="1"/>
    </xf>
    <xf numFmtId="0" fontId="92" fillId="38" borderId="17" xfId="0" applyFont="1" applyFill="1" applyBorder="1" applyAlignment="1" applyProtection="1">
      <alignment horizontal="right" vertical="center" wrapText="1"/>
    </xf>
    <xf numFmtId="0" fontId="92" fillId="38" borderId="14" xfId="0" applyFont="1" applyFill="1" applyBorder="1" applyAlignment="1" applyProtection="1">
      <alignment horizontal="right" vertical="center" wrapText="1"/>
    </xf>
    <xf numFmtId="0" fontId="92" fillId="0" borderId="1" xfId="0" applyFont="1" applyBorder="1" applyAlignment="1">
      <alignment horizontal="right"/>
    </xf>
    <xf numFmtId="0" fontId="92" fillId="0" borderId="0" xfId="0" applyFont="1" applyAlignment="1">
      <alignment horizontal="right"/>
    </xf>
    <xf numFmtId="0" fontId="91" fillId="0" borderId="0" xfId="0" applyFont="1" applyFill="1" applyBorder="1" applyAlignment="1" applyProtection="1">
      <alignment horizontal="left" vertical="top" wrapText="1"/>
    </xf>
    <xf numFmtId="0" fontId="91" fillId="0" borderId="0" xfId="0" applyFont="1" applyBorder="1" applyAlignment="1" applyProtection="1">
      <alignment horizontal="center" vertical="top" wrapText="1"/>
    </xf>
    <xf numFmtId="0" fontId="92" fillId="0" borderId="2" xfId="0" applyFont="1" applyFill="1" applyBorder="1" applyAlignment="1" applyProtection="1">
      <alignment horizontal="left" vertical="top" wrapText="1"/>
    </xf>
    <xf numFmtId="0" fontId="92" fillId="38" borderId="8" xfId="0" applyFont="1" applyFill="1" applyBorder="1" applyAlignment="1" applyProtection="1">
      <alignment horizontal="left" vertical="top" wrapText="1"/>
    </xf>
    <xf numFmtId="0" fontId="92" fillId="38" borderId="17" xfId="0" applyFont="1" applyFill="1" applyBorder="1" applyAlignment="1" applyProtection="1">
      <alignment horizontal="left" vertical="top" wrapText="1"/>
    </xf>
    <xf numFmtId="0" fontId="92" fillId="38" borderId="14" xfId="0" applyFont="1" applyFill="1" applyBorder="1" applyAlignment="1" applyProtection="1">
      <alignment horizontal="left" vertical="top" wrapText="1"/>
    </xf>
    <xf numFmtId="0" fontId="21" fillId="0" borderId="1" xfId="0" applyFont="1" applyBorder="1" applyAlignment="1">
      <alignment horizontal="right" vertical="top" wrapText="1"/>
    </xf>
    <xf numFmtId="0" fontId="21" fillId="0" borderId="1" xfId="0" applyFont="1" applyBorder="1" applyAlignment="1">
      <alignment horizontal="right" wrapText="1"/>
    </xf>
    <xf numFmtId="0" fontId="25" fillId="0" borderId="0" xfId="0" applyFont="1" applyAlignment="1">
      <alignment vertical="top" wrapText="1"/>
    </xf>
    <xf numFmtId="0" fontId="0" fillId="0" borderId="0" xfId="0" applyAlignment="1">
      <alignment vertical="top" wrapText="1"/>
    </xf>
    <xf numFmtId="49" fontId="25" fillId="0" borderId="0" xfId="0" applyNumberFormat="1" applyFont="1" applyAlignment="1">
      <alignment vertical="top" wrapText="1"/>
    </xf>
    <xf numFmtId="0" fontId="25" fillId="0" borderId="0" xfId="0" applyFont="1" applyAlignment="1">
      <alignment horizontal="left" vertical="top" wrapText="1"/>
    </xf>
    <xf numFmtId="0" fontId="0" fillId="0" borderId="0" xfId="0" applyAlignment="1">
      <alignment wrapText="1"/>
    </xf>
    <xf numFmtId="0" fontId="28" fillId="0" borderId="0" xfId="0" applyFont="1" applyAlignment="1">
      <alignment vertical="top" wrapText="1"/>
    </xf>
    <xf numFmtId="0" fontId="28" fillId="0" borderId="0" xfId="0" applyFont="1" applyAlignment="1">
      <alignment wrapText="1"/>
    </xf>
  </cellXfs>
  <cellStyles count="402">
    <cellStyle name="20% - Accent1 2" xfId="24" xr:uid="{00000000-0005-0000-0000-000000000000}"/>
    <cellStyle name="20% - Accent1 2 2" xfId="25" xr:uid="{00000000-0005-0000-0000-000001000000}"/>
    <cellStyle name="20% - Accent1 2 2 2" xfId="147" xr:uid="{00000000-0005-0000-0000-000002000000}"/>
    <cellStyle name="20% - Accent1 2 2 2 2" xfId="351" xr:uid="{F60EDA37-EF0F-4F4D-87F4-7B0CEEFE1E31}"/>
    <cellStyle name="20% - Accent1 2 2 3" xfId="319" xr:uid="{A227F211-42F1-45CC-9919-FAEA4F9883E5}"/>
    <cellStyle name="20% - Accent1 2 3" xfId="146" xr:uid="{00000000-0005-0000-0000-000003000000}"/>
    <cellStyle name="20% - Accent1 2 3 2" xfId="350" xr:uid="{D080BC7A-DC1E-4408-B46A-87099722EC55}"/>
    <cellStyle name="20% - Accent1 2 4" xfId="190" xr:uid="{969D6A3F-650B-4D84-828D-C4C1BED66305}"/>
    <cellStyle name="20% - Accent1 2 5" xfId="318" xr:uid="{EF76C42D-3B9D-448E-A0B3-5C0AD87783A9}"/>
    <cellStyle name="20% - Accent2 2" xfId="26" xr:uid="{00000000-0005-0000-0000-000004000000}"/>
    <cellStyle name="20% - Accent2 2 2" xfId="27" xr:uid="{00000000-0005-0000-0000-000005000000}"/>
    <cellStyle name="20% - Accent2 2 2 2" xfId="149" xr:uid="{00000000-0005-0000-0000-000006000000}"/>
    <cellStyle name="20% - Accent2 2 2 2 2" xfId="353" xr:uid="{243228C7-8D0E-4B10-8704-A2DF090DE840}"/>
    <cellStyle name="20% - Accent2 2 2 3" xfId="321" xr:uid="{F78098C6-E532-43CB-9C29-1733CC8F466E}"/>
    <cellStyle name="20% - Accent2 2 3" xfId="148" xr:uid="{00000000-0005-0000-0000-000007000000}"/>
    <cellStyle name="20% - Accent2 2 3 2" xfId="352" xr:uid="{C946B8B1-D50B-4CEE-B444-332A9132BC4F}"/>
    <cellStyle name="20% - Accent2 2 4" xfId="320" xr:uid="{BDB26B03-083C-4A63-9426-7E29CE2FE1CA}"/>
    <cellStyle name="20% - Accent3 2" xfId="28" xr:uid="{00000000-0005-0000-0000-000008000000}"/>
    <cellStyle name="20% - Accent3 2 2" xfId="29" xr:uid="{00000000-0005-0000-0000-000009000000}"/>
    <cellStyle name="20% - Accent3 2 2 2" xfId="151" xr:uid="{00000000-0005-0000-0000-00000A000000}"/>
    <cellStyle name="20% - Accent3 2 2 2 2" xfId="355" xr:uid="{4C8188B5-7678-4493-9628-B106C0972072}"/>
    <cellStyle name="20% - Accent3 2 2 3" xfId="192" xr:uid="{A516A0E8-22CD-45AD-95E9-7894030C9E5A}"/>
    <cellStyle name="20% - Accent3 2 2 4" xfId="323" xr:uid="{86150423-0E36-49D2-8C7E-8783FE168252}"/>
    <cellStyle name="20% - Accent3 2 3" xfId="150" xr:uid="{00000000-0005-0000-0000-00000B000000}"/>
    <cellStyle name="20% - Accent3 2 3 2" xfId="354" xr:uid="{3F80B804-159B-4417-859F-58F2D126A173}"/>
    <cellStyle name="20% - Accent3 2 4" xfId="191" xr:uid="{0D7D9C8A-575A-47D0-BF56-BC3DB5F3B0D3}"/>
    <cellStyle name="20% - Accent3 2 5" xfId="322" xr:uid="{5DC55695-A20E-4855-87A8-D5F18BC8B507}"/>
    <cellStyle name="20% - Accent4 2" xfId="30" xr:uid="{00000000-0005-0000-0000-00000C000000}"/>
    <cellStyle name="20% - Accent4 2 2" xfId="31" xr:uid="{00000000-0005-0000-0000-00000D000000}"/>
    <cellStyle name="20% - Accent4 2 2 2" xfId="153" xr:uid="{00000000-0005-0000-0000-00000E000000}"/>
    <cellStyle name="20% - Accent4 2 2 2 2" xfId="357" xr:uid="{2758145B-3EAC-4820-97E4-9F602746398D}"/>
    <cellStyle name="20% - Accent4 2 2 3" xfId="325" xr:uid="{33CD568B-6D8D-4086-A947-F31647A6B5C8}"/>
    <cellStyle name="20% - Accent4 2 3" xfId="152" xr:uid="{00000000-0005-0000-0000-00000F000000}"/>
    <cellStyle name="20% - Accent4 2 3 2" xfId="356" xr:uid="{A33E28CF-93F6-47F9-A7C5-08C9F1769C18}"/>
    <cellStyle name="20% - Accent4 2 4" xfId="324" xr:uid="{22DB7D07-309A-48B0-91B0-ABB93DC57AE9}"/>
    <cellStyle name="20% - Accent5 2" xfId="32" xr:uid="{00000000-0005-0000-0000-000010000000}"/>
    <cellStyle name="20% - Accent5 2 2" xfId="33" xr:uid="{00000000-0005-0000-0000-000011000000}"/>
    <cellStyle name="20% - Accent5 2 2 2" xfId="155" xr:uid="{00000000-0005-0000-0000-000012000000}"/>
    <cellStyle name="20% - Accent5 2 2 2 2" xfId="359" xr:uid="{DEB9198A-463F-4C1B-AD5E-712FD244385C}"/>
    <cellStyle name="20% - Accent5 2 2 3" xfId="327" xr:uid="{D2C75AEE-D41B-4733-9B16-853DAA904C2F}"/>
    <cellStyle name="20% - Accent5 2 3" xfId="154" xr:uid="{00000000-0005-0000-0000-000013000000}"/>
    <cellStyle name="20% - Accent5 2 3 2" xfId="358" xr:uid="{E4E6FEE7-7ECA-4D3C-9048-D19838915FDC}"/>
    <cellStyle name="20% - Accent5 2 4" xfId="326" xr:uid="{93B20B6E-B175-41AD-8399-06B8636F603A}"/>
    <cellStyle name="20% - Accent6 2" xfId="34" xr:uid="{00000000-0005-0000-0000-000014000000}"/>
    <cellStyle name="20% - Accent6 2 2" xfId="35" xr:uid="{00000000-0005-0000-0000-000015000000}"/>
    <cellStyle name="20% - Accent6 2 2 2" xfId="157" xr:uid="{00000000-0005-0000-0000-000016000000}"/>
    <cellStyle name="20% - Accent6 2 2 2 2" xfId="361" xr:uid="{7225E83F-2D4B-4F87-87C0-F404C31C7C63}"/>
    <cellStyle name="20% - Accent6 2 2 3" xfId="329" xr:uid="{EB62A707-8685-4D7C-97BD-504A0BAA9161}"/>
    <cellStyle name="20% - Accent6 2 3" xfId="156" xr:uid="{00000000-0005-0000-0000-000017000000}"/>
    <cellStyle name="20% - Accent6 2 3 2" xfId="360" xr:uid="{9867B110-FB11-4FC4-AAED-A55E78E610F2}"/>
    <cellStyle name="20% - Accent6 2 4" xfId="328" xr:uid="{AC062AA1-664F-4D7A-B16B-EDE53F66C24B}"/>
    <cellStyle name="20% - Isticanje1 2" xfId="193" xr:uid="{B73C423D-28D6-4860-AC14-5C88A327C0ED}"/>
    <cellStyle name="20% - Isticanje2 2" xfId="194" xr:uid="{83CB001A-3306-494A-9998-596155DCEB85}"/>
    <cellStyle name="20% - Isticanje3 2" xfId="195" xr:uid="{CFABA3DC-D31F-412A-816F-AF981FA99F7A}"/>
    <cellStyle name="20% - Isticanje4 2" xfId="196" xr:uid="{0441AEF8-73A4-4B01-B206-FE9AAC41A289}"/>
    <cellStyle name="20% - Isticanje5 2" xfId="197" xr:uid="{2051BE3B-F3E2-40F3-A693-3DA99C056C0A}"/>
    <cellStyle name="20% - Isticanje6 2" xfId="198" xr:uid="{91E93193-26D4-4992-9B74-5A3268BA1B7F}"/>
    <cellStyle name="40% - Accent1 2" xfId="36" xr:uid="{00000000-0005-0000-0000-000018000000}"/>
    <cellStyle name="40% - Accent1 2 2" xfId="37" xr:uid="{00000000-0005-0000-0000-000019000000}"/>
    <cellStyle name="40% - Accent1 2 2 2" xfId="159" xr:uid="{00000000-0005-0000-0000-00001A000000}"/>
    <cellStyle name="40% - Accent1 2 2 2 2" xfId="363" xr:uid="{E1803AD0-531F-4FB0-960C-E2CF2E334DE7}"/>
    <cellStyle name="40% - Accent1 2 2 3" xfId="331" xr:uid="{344E4C5D-3017-4548-80D8-347CD21518ED}"/>
    <cellStyle name="40% - Accent1 2 3" xfId="158" xr:uid="{00000000-0005-0000-0000-00001B000000}"/>
    <cellStyle name="40% - Accent1 2 3 2" xfId="362" xr:uid="{8D6B9A6E-41BB-4129-BFFC-8235BF697AD7}"/>
    <cellStyle name="40% - Accent1 2 4" xfId="330" xr:uid="{35FC4EF4-0A92-413F-B7BA-8721560ED309}"/>
    <cellStyle name="40% - Accent2 2" xfId="38" xr:uid="{00000000-0005-0000-0000-00001C000000}"/>
    <cellStyle name="40% - Accent2 2 2" xfId="39" xr:uid="{00000000-0005-0000-0000-00001D000000}"/>
    <cellStyle name="40% - Accent2 2 2 2" xfId="161" xr:uid="{00000000-0005-0000-0000-00001E000000}"/>
    <cellStyle name="40% - Accent2 2 2 2 2" xfId="365" xr:uid="{3CF26B65-84A1-4EF0-810C-2325F0E18D30}"/>
    <cellStyle name="40% - Accent2 2 2 3" xfId="333" xr:uid="{216BD609-186D-48AF-87FF-878F4A328941}"/>
    <cellStyle name="40% - Accent2 2 3" xfId="160" xr:uid="{00000000-0005-0000-0000-00001F000000}"/>
    <cellStyle name="40% - Accent2 2 3 2" xfId="364" xr:uid="{CC662E61-7EFA-40C8-91CF-12CA67847969}"/>
    <cellStyle name="40% - Accent2 2 4" xfId="332" xr:uid="{0D8AA80D-60EA-48A2-8503-9C70E7844E5B}"/>
    <cellStyle name="40% - Accent3 2" xfId="40" xr:uid="{00000000-0005-0000-0000-000020000000}"/>
    <cellStyle name="40% - Accent3 2 2" xfId="41" xr:uid="{00000000-0005-0000-0000-000021000000}"/>
    <cellStyle name="40% - Accent3 2 2 2" xfId="163" xr:uid="{00000000-0005-0000-0000-000022000000}"/>
    <cellStyle name="40% - Accent3 2 2 2 2" xfId="367" xr:uid="{031CF0EC-54F6-44BF-839D-28A9C0DBDEE1}"/>
    <cellStyle name="40% - Accent3 2 2 3" xfId="335" xr:uid="{5C1898FB-2C42-418C-8C25-46AF447D38B6}"/>
    <cellStyle name="40% - Accent3 2 3" xfId="162" xr:uid="{00000000-0005-0000-0000-000023000000}"/>
    <cellStyle name="40% - Accent3 2 3 2" xfId="366" xr:uid="{DA0C8579-94DF-4973-93A9-9715F1A04DEC}"/>
    <cellStyle name="40% - Accent3 2 4" xfId="334" xr:uid="{62E1943C-0B16-4A22-A7F1-3D590FE97536}"/>
    <cellStyle name="40% - Accent4 2" xfId="42" xr:uid="{00000000-0005-0000-0000-000024000000}"/>
    <cellStyle name="40% - Accent4 2 2" xfId="43" xr:uid="{00000000-0005-0000-0000-000025000000}"/>
    <cellStyle name="40% - Accent4 2 2 2" xfId="165" xr:uid="{00000000-0005-0000-0000-000026000000}"/>
    <cellStyle name="40% - Accent4 2 2 2 2" xfId="369" xr:uid="{EB42457C-E3FA-4E9A-BEC1-FC138110BD77}"/>
    <cellStyle name="40% - Accent4 2 2 3" xfId="337" xr:uid="{84C28BF2-71C0-4E22-8596-97EF9135AF1C}"/>
    <cellStyle name="40% - Accent4 2 3" xfId="164" xr:uid="{00000000-0005-0000-0000-000027000000}"/>
    <cellStyle name="40% - Accent4 2 3 2" xfId="368" xr:uid="{EF686E15-F500-4F1B-89E3-8375FAA30588}"/>
    <cellStyle name="40% - Accent4 2 4" xfId="336" xr:uid="{DE021242-2021-49D7-9147-D7139275E4AE}"/>
    <cellStyle name="40% - Accent5 2" xfId="44" xr:uid="{00000000-0005-0000-0000-000028000000}"/>
    <cellStyle name="40% - Accent5 2 2" xfId="45" xr:uid="{00000000-0005-0000-0000-000029000000}"/>
    <cellStyle name="40% - Accent5 2 2 2" xfId="167" xr:uid="{00000000-0005-0000-0000-00002A000000}"/>
    <cellStyle name="40% - Accent5 2 2 2 2" xfId="371" xr:uid="{D3D607A1-35B3-42F6-97F4-CFE485D74D18}"/>
    <cellStyle name="40% - Accent5 2 2 3" xfId="339" xr:uid="{DA37A3F1-4EBD-4EB5-B983-EDCF1A971378}"/>
    <cellStyle name="40% - Accent5 2 3" xfId="166" xr:uid="{00000000-0005-0000-0000-00002B000000}"/>
    <cellStyle name="40% - Accent5 2 3 2" xfId="370" xr:uid="{300409BC-1547-4443-91CD-3F00D0AC744A}"/>
    <cellStyle name="40% - Accent5 2 4" xfId="338" xr:uid="{DDEE9166-B62C-4336-85E2-77C7CF8BCFC2}"/>
    <cellStyle name="40% - Accent6 2" xfId="46" xr:uid="{00000000-0005-0000-0000-00002C000000}"/>
    <cellStyle name="40% - Accent6 2 2" xfId="47" xr:uid="{00000000-0005-0000-0000-00002D000000}"/>
    <cellStyle name="40% - Accent6 2 2 2" xfId="169" xr:uid="{00000000-0005-0000-0000-00002E000000}"/>
    <cellStyle name="40% - Accent6 2 2 2 2" xfId="373" xr:uid="{247622AE-385B-46C0-A270-4A72994D8866}"/>
    <cellStyle name="40% - Accent6 2 2 3" xfId="341" xr:uid="{24541F1C-AA94-44D1-81C5-9FA4E154FCC9}"/>
    <cellStyle name="40% - Accent6 2 3" xfId="168" xr:uid="{00000000-0005-0000-0000-00002F000000}"/>
    <cellStyle name="40% - Accent6 2 3 2" xfId="372" xr:uid="{F2BFB465-BA7C-462E-A874-8C701D13A9D1}"/>
    <cellStyle name="40% - Accent6 2 4" xfId="340" xr:uid="{6C422EF7-2C15-4DB5-AD66-01C9E0F83810}"/>
    <cellStyle name="40% - Isticanje2 2" xfId="199" xr:uid="{8FF1A95C-17C3-4E5F-A9B8-99F89EAF81DB}"/>
    <cellStyle name="40% - Isticanje3 2" xfId="200" xr:uid="{9665ED85-C037-40D3-90AC-7244329174D7}"/>
    <cellStyle name="40% - Isticanje4 2" xfId="201" xr:uid="{051DF7CA-885A-4683-8860-8FBFC7068229}"/>
    <cellStyle name="40% - Isticanje5 2" xfId="202" xr:uid="{A3E058C3-C953-4D2E-AB4F-AD491DAFC4C9}"/>
    <cellStyle name="40% - Isticanje6 2" xfId="203" xr:uid="{77D33AB5-587C-44E8-8F25-2D16A249C5F2}"/>
    <cellStyle name="40% - Naglasak1 2" xfId="204" xr:uid="{8378FCFB-1316-4381-A0AC-D336ACFC648A}"/>
    <cellStyle name="60% - Accent1 2" xfId="48" xr:uid="{00000000-0005-0000-0000-000030000000}"/>
    <cellStyle name="60% - Accent1 2 2" xfId="49" xr:uid="{00000000-0005-0000-0000-000031000000}"/>
    <cellStyle name="60% - Accent2 2" xfId="50" xr:uid="{00000000-0005-0000-0000-000032000000}"/>
    <cellStyle name="60% - Accent2 2 2" xfId="51" xr:uid="{00000000-0005-0000-0000-000033000000}"/>
    <cellStyle name="60% - Accent3 2" xfId="52" xr:uid="{00000000-0005-0000-0000-000034000000}"/>
    <cellStyle name="60% - Accent3 2 2" xfId="53" xr:uid="{00000000-0005-0000-0000-000035000000}"/>
    <cellStyle name="60% - Accent4 2" xfId="54" xr:uid="{00000000-0005-0000-0000-000036000000}"/>
    <cellStyle name="60% - Accent4 2 2" xfId="55" xr:uid="{00000000-0005-0000-0000-000037000000}"/>
    <cellStyle name="60% - Accent5 2" xfId="56" xr:uid="{00000000-0005-0000-0000-000038000000}"/>
    <cellStyle name="60% - Accent5 2 2" xfId="57" xr:uid="{00000000-0005-0000-0000-000039000000}"/>
    <cellStyle name="60% - Accent6 2" xfId="58" xr:uid="{00000000-0005-0000-0000-00003A000000}"/>
    <cellStyle name="60% - Accent6 2 2" xfId="59" xr:uid="{00000000-0005-0000-0000-00003B000000}"/>
    <cellStyle name="60% - Isticanje1 2" xfId="205" xr:uid="{2A2A0DE3-AB89-45E6-AE22-F97B8AD136A3}"/>
    <cellStyle name="60% - Isticanje2 2" xfId="206" xr:uid="{2CFC5819-4F6C-4ED5-A6E1-E34F3C4E7C68}"/>
    <cellStyle name="60% - Isticanje3 2" xfId="207" xr:uid="{C03347E9-4937-4296-A5E1-8D945D258BB2}"/>
    <cellStyle name="60% - Isticanje4 2" xfId="208" xr:uid="{5D309993-FE92-4285-AA8C-C88C7C33C31A}"/>
    <cellStyle name="60% - Isticanje5 2" xfId="209" xr:uid="{C2BE860E-18CA-48A1-BCBA-047BA88246C3}"/>
    <cellStyle name="60% - Isticanje6 2" xfId="210" xr:uid="{4AFB717D-D462-4423-B61D-E7C57FEE0200}"/>
    <cellStyle name="A4 Small 210 x 297 mm" xfId="60" xr:uid="{00000000-0005-0000-0000-00003C000000}"/>
    <cellStyle name="A4 Small 210 x 297 mm 2" xfId="61" xr:uid="{00000000-0005-0000-0000-00003D000000}"/>
    <cellStyle name="Accent1 2" xfId="62" xr:uid="{00000000-0005-0000-0000-00003E000000}"/>
    <cellStyle name="Accent1 2 2" xfId="63" xr:uid="{00000000-0005-0000-0000-00003F000000}"/>
    <cellStyle name="Accent2 2" xfId="64" xr:uid="{00000000-0005-0000-0000-000040000000}"/>
    <cellStyle name="Accent2 2 2" xfId="65" xr:uid="{00000000-0005-0000-0000-000041000000}"/>
    <cellStyle name="Accent3 2" xfId="66" xr:uid="{00000000-0005-0000-0000-000042000000}"/>
    <cellStyle name="Accent3 2 2" xfId="67" xr:uid="{00000000-0005-0000-0000-000043000000}"/>
    <cellStyle name="Accent4 2" xfId="68" xr:uid="{00000000-0005-0000-0000-000044000000}"/>
    <cellStyle name="Accent4 2 2" xfId="69" xr:uid="{00000000-0005-0000-0000-000045000000}"/>
    <cellStyle name="Accent5 2" xfId="70" xr:uid="{00000000-0005-0000-0000-000046000000}"/>
    <cellStyle name="Accent5 2 2" xfId="71" xr:uid="{00000000-0005-0000-0000-000047000000}"/>
    <cellStyle name="Accent5 2 3" xfId="211" xr:uid="{DE17E38B-FDBF-486A-A7D3-4A4F9A6279BD}"/>
    <cellStyle name="Accent6 2" xfId="72" xr:uid="{00000000-0005-0000-0000-000048000000}"/>
    <cellStyle name="Accent6 2 2" xfId="73" xr:uid="{00000000-0005-0000-0000-000049000000}"/>
    <cellStyle name="Bad 2" xfId="74" xr:uid="{00000000-0005-0000-0000-00004A000000}"/>
    <cellStyle name="Bad 2 2" xfId="75" xr:uid="{00000000-0005-0000-0000-00004B000000}"/>
    <cellStyle name="Bad 2 3" xfId="212" xr:uid="{C8F17B4E-3A0A-46F8-9C81-4517A46E683C}"/>
    <cellStyle name="Bilješka 2" xfId="213" xr:uid="{B7205EDC-4F26-449D-9C3F-1271CA94EDC9}"/>
    <cellStyle name="Bilješka 2 2" xfId="214" xr:uid="{91A2BF1B-43B0-4FC1-9709-B97647CC7FF9}"/>
    <cellStyle name="Bilješka 3" xfId="215" xr:uid="{71C57A66-9D17-46FF-B4D4-74FEB484C3A0}"/>
    <cellStyle name="Calculation 2" xfId="76" xr:uid="{00000000-0005-0000-0000-00004C000000}"/>
    <cellStyle name="Calculation 2 2" xfId="77" xr:uid="{00000000-0005-0000-0000-00004D000000}"/>
    <cellStyle name="Check Cell 2" xfId="78" xr:uid="{00000000-0005-0000-0000-00004E000000}"/>
    <cellStyle name="Check Cell 2 2" xfId="79" xr:uid="{00000000-0005-0000-0000-00004F000000}"/>
    <cellStyle name="Comma 2" xfId="80" xr:uid="{00000000-0005-0000-0000-000050000000}"/>
    <cellStyle name="Comma 2 2" xfId="81" xr:uid="{00000000-0005-0000-0000-000051000000}"/>
    <cellStyle name="Comma 2 2 2" xfId="218" xr:uid="{E2829A0B-7332-43F2-A04E-5A3F4E196F7F}"/>
    <cellStyle name="Comma 2 2 3" xfId="217" xr:uid="{154FCC7D-A621-4FEC-BA14-88044C35FA5A}"/>
    <cellStyle name="Comma 2 3" xfId="186" xr:uid="{DB7D565D-A8C7-4DFF-8891-D57D04B3AFEF}"/>
    <cellStyle name="Comma 2 3 2" xfId="384" xr:uid="{5A6253FA-6439-42B8-B257-68DF6D982F52}"/>
    <cellStyle name="Comma 2 4" xfId="216" xr:uid="{970A08B2-3CA5-4D4C-B8CE-6BB7B0052D6F}"/>
    <cellStyle name="Currency 2" xfId="21" xr:uid="{00000000-0005-0000-0000-000052000000}"/>
    <cellStyle name="Currency 2 2" xfId="219" xr:uid="{6410FA71-163C-4B27-9F0E-C8DE163A0895}"/>
    <cellStyle name="Currency 2 3" xfId="317" xr:uid="{76150CE5-ED59-4EA2-94B0-F45C04F81711}"/>
    <cellStyle name="Currency 3" xfId="298" xr:uid="{90EDB005-D9E6-4C66-B894-9103BABFE73D}"/>
    <cellStyle name="Currency 3 2" xfId="306" xr:uid="{B5039912-C6E7-4DB5-AA5E-BE7D27603922}"/>
    <cellStyle name="Currency 3 2 2" xfId="399" xr:uid="{3645A384-2B29-43B1-AD9E-A81524CFDFA7}"/>
    <cellStyle name="Currency 3 3" xfId="311" xr:uid="{EBE18E42-9A20-40D3-B7A2-7D156B797A85}"/>
    <cellStyle name="Currency 3 3 2" xfId="401" xr:uid="{F9CA060D-1B88-42FC-A526-493D4BF6610E}"/>
    <cellStyle name="Currency 3 4" xfId="396" xr:uid="{3D82ABFB-1B94-44B8-8DCE-D59FEAE4E9B9}"/>
    <cellStyle name="Currency 4" xfId="310" xr:uid="{609D742E-45C7-40BF-BC01-E017520CB561}"/>
    <cellStyle name="Currency 4 2" xfId="400" xr:uid="{E23D5BA6-8DD8-4A8D-97DA-731A2CA562DA}"/>
    <cellStyle name="Dobro 2" xfId="220" xr:uid="{7D501A8A-9559-4F58-ABF0-05FEFED54A54}"/>
    <cellStyle name="Explanatory Text 2" xfId="82" xr:uid="{00000000-0005-0000-0000-000053000000}"/>
    <cellStyle name="Explanatory Text 2 2" xfId="83" xr:uid="{00000000-0005-0000-0000-000054000000}"/>
    <cellStyle name="Good 2" xfId="84" xr:uid="{00000000-0005-0000-0000-000055000000}"/>
    <cellStyle name="Good 2 2" xfId="85" xr:uid="{00000000-0005-0000-0000-000056000000}"/>
    <cellStyle name="Good 2 2 2" xfId="222" xr:uid="{AE022BF1-2223-4274-AF0D-75C718726A66}"/>
    <cellStyle name="Good 2 3" xfId="221" xr:uid="{92EA097B-42A8-45E9-B162-ACD37840E127}"/>
    <cellStyle name="Good 3" xfId="223" xr:uid="{2E238914-C423-46FC-BABA-5D67EECE205D}"/>
    <cellStyle name="Good 4" xfId="224" xr:uid="{88298489-45B8-4838-A759-B018FAC66C48}"/>
    <cellStyle name="Heading 1 2" xfId="86" xr:uid="{00000000-0005-0000-0000-000057000000}"/>
    <cellStyle name="Heading 1 2 2" xfId="87" xr:uid="{00000000-0005-0000-0000-000058000000}"/>
    <cellStyle name="Heading 2 2" xfId="88" xr:uid="{00000000-0005-0000-0000-000059000000}"/>
    <cellStyle name="Heading 2 2 2" xfId="89" xr:uid="{00000000-0005-0000-0000-00005A000000}"/>
    <cellStyle name="Heading 3 2" xfId="90" xr:uid="{00000000-0005-0000-0000-00005B000000}"/>
    <cellStyle name="Heading 3 2 2" xfId="91" xr:uid="{00000000-0005-0000-0000-00005C000000}"/>
    <cellStyle name="Heading 4 2" xfId="92" xr:uid="{00000000-0005-0000-0000-00005D000000}"/>
    <cellStyle name="Heading 4 2 2" xfId="93" xr:uid="{00000000-0005-0000-0000-00005E000000}"/>
    <cellStyle name="Input 2" xfId="94" xr:uid="{00000000-0005-0000-0000-00005F000000}"/>
    <cellStyle name="Input 2 2" xfId="95" xr:uid="{00000000-0005-0000-0000-000060000000}"/>
    <cellStyle name="Isticanje1 2" xfId="225" xr:uid="{0F1862AD-E7D7-4104-991A-D35557EBEB7F}"/>
    <cellStyle name="Isticanje2 2" xfId="226" xr:uid="{4175F79D-3E19-4B58-A2CA-A7F5ED7EDCC9}"/>
    <cellStyle name="Isticanje3 2" xfId="227" xr:uid="{FE2C106D-F461-47D0-B764-141B8106281B}"/>
    <cellStyle name="Isticanje4 2" xfId="228" xr:uid="{45911832-8D91-4D16-AD79-67AB8CDFDDE5}"/>
    <cellStyle name="Isticanje5 2" xfId="229" xr:uid="{1548110C-FD6C-49B9-A5AA-476B6E798B20}"/>
    <cellStyle name="Isticanje6 2" xfId="230" xr:uid="{81CF5906-71E4-496D-AFC7-F488C0B11472}"/>
    <cellStyle name="Izlaz 2" xfId="231" xr:uid="{B4D078BF-F513-4CAD-B324-D1CE46D9D77C}"/>
    <cellStyle name="Izlaz 2 2" xfId="232" xr:uid="{F9FE8A79-40B7-46BE-B50F-13935C798D13}"/>
    <cellStyle name="Izlaz 3" xfId="233" xr:uid="{E22C1BC4-499C-4DE3-849E-BA5F10C4F797}"/>
    <cellStyle name="Izračun 2" xfId="234" xr:uid="{FAD226AB-267F-4A37-81CC-1B064A233E1D}"/>
    <cellStyle name="Izračun 2 2" xfId="235" xr:uid="{4E4936E7-B548-48C1-B925-E010D15897E3}"/>
    <cellStyle name="Izračun 3" xfId="236" xr:uid="{DA517C57-7D92-49EF-841C-B51D01CE1C82}"/>
    <cellStyle name="Linked Cell 2" xfId="96" xr:uid="{00000000-0005-0000-0000-000061000000}"/>
    <cellStyle name="Linked Cell 2 2" xfId="97" xr:uid="{00000000-0005-0000-0000-000062000000}"/>
    <cellStyle name="Loše 2" xfId="237" xr:uid="{EC340269-09A6-4B9A-9AEA-124E5EA434BC}"/>
    <cellStyle name="merge" xfId="98" xr:uid="{00000000-0005-0000-0000-000063000000}"/>
    <cellStyle name="merge 2" xfId="99" xr:uid="{00000000-0005-0000-0000-000064000000}"/>
    <cellStyle name="Naslov 1 2" xfId="238" xr:uid="{D6ADCCFE-48FC-47C9-BA1D-4D2FED511D7C}"/>
    <cellStyle name="Naslov 2 2" xfId="239" xr:uid="{AD26C4BA-8009-417D-B96C-C7F4915D618B}"/>
    <cellStyle name="Naslov 3 2" xfId="240" xr:uid="{E4275BC7-9DD5-406B-B513-11C67BC15725}"/>
    <cellStyle name="Naslov 4 2" xfId="241" xr:uid="{9E530FFB-B1A9-4196-B548-0E8A53913B5A}"/>
    <cellStyle name="Naslov 5" xfId="242" xr:uid="{F29F878C-2435-4516-A277-0EEA1CAD50FE}"/>
    <cellStyle name="Neutral 2" xfId="100" xr:uid="{00000000-0005-0000-0000-000065000000}"/>
    <cellStyle name="Neutral 2 2" xfId="101" xr:uid="{00000000-0005-0000-0000-000066000000}"/>
    <cellStyle name="Neutralno 2" xfId="243" xr:uid="{2ABC3423-0271-440A-B7B9-ED2584B2BEE5}"/>
    <cellStyle name="Normal" xfId="0" builtinId="0"/>
    <cellStyle name="Normal 10" xfId="300" xr:uid="{B3E9F1DC-0CB5-415A-B4F6-404FD4B6FC88}"/>
    <cellStyle name="Normal 10 10" xfId="102" xr:uid="{00000000-0005-0000-0000-000067000000}"/>
    <cellStyle name="Normal 10 2" xfId="307" xr:uid="{A4D5E8D6-35F7-4E65-AF69-ADFDCAFE662C}"/>
    <cellStyle name="Normal 11" xfId="103" xr:uid="{00000000-0005-0000-0000-000068000000}"/>
    <cellStyle name="Normal 12" xfId="244" xr:uid="{39C4047F-3417-428D-87D0-680CB810FDB7}"/>
    <cellStyle name="Normal 13" xfId="187" xr:uid="{FB0D220A-655F-4C15-AECF-2B2E7B627EBB}"/>
    <cellStyle name="Normal 13 2" xfId="385" xr:uid="{73189A76-B6C3-42EE-9AE3-4E09E456A75E}"/>
    <cellStyle name="Normal 14" xfId="104" xr:uid="{00000000-0005-0000-0000-000069000000}"/>
    <cellStyle name="Normal 15" xfId="105" xr:uid="{00000000-0005-0000-0000-00006A000000}"/>
    <cellStyle name="Normal 16" xfId="106" xr:uid="{00000000-0005-0000-0000-00006B000000}"/>
    <cellStyle name="Normal 17" xfId="185" xr:uid="{A2890A0E-5988-4A23-AF49-80C41F71A16D}"/>
    <cellStyle name="Normal 19 2 2" xfId="107" xr:uid="{00000000-0005-0000-0000-00006C000000}"/>
    <cellStyle name="Normal 2" xfId="1" xr:uid="{00000000-0005-0000-0000-00006D000000}"/>
    <cellStyle name="Normal 2 2" xfId="11" xr:uid="{00000000-0005-0000-0000-00006E000000}"/>
    <cellStyle name="Normal 2 2 2" xfId="22" xr:uid="{00000000-0005-0000-0000-00006F000000}"/>
    <cellStyle name="Normal 2 2 2 2 2" xfId="301" xr:uid="{FFF3EB50-B95B-4FC3-A6D8-5C72D09CC352}"/>
    <cellStyle name="Normal 2 2 3" xfId="247" xr:uid="{555ADAD2-F4FE-41CB-AB46-9600917228FC}"/>
    <cellStyle name="Normal 2 2 4" xfId="246" xr:uid="{1DFFFF2B-1A61-4081-A7E4-8DD92C936C33}"/>
    <cellStyle name="Normal 2 29" xfId="248" xr:uid="{EB9FAC9B-8D6E-4459-9614-527D992DD1BD}"/>
    <cellStyle name="Normal 2 3" xfId="108" xr:uid="{00000000-0005-0000-0000-000070000000}"/>
    <cellStyle name="Normal 2 3 2" xfId="109" xr:uid="{00000000-0005-0000-0000-000071000000}"/>
    <cellStyle name="Normal 2 3 2 2" xfId="250" xr:uid="{7A5215F7-CDCE-4773-AF61-D1C04E8A03EE}"/>
    <cellStyle name="Normal 2 3 3" xfId="170" xr:uid="{00000000-0005-0000-0000-000072000000}"/>
    <cellStyle name="Normal 2 3 3 2" xfId="374" xr:uid="{AFC5C5AE-E823-4259-8608-AC801F8388CD}"/>
    <cellStyle name="Normal 2 3 4" xfId="249" xr:uid="{01E8AC47-C56B-4A17-AA01-5B2D856E5E05}"/>
    <cellStyle name="Normal 2 3 5" xfId="342" xr:uid="{8C8E20D8-F789-4806-8525-0B124911D499}"/>
    <cellStyle name="Normal 2 3_GFOS-FAZA 1-TROSKOVNIK-GRAD-ZANAT" xfId="251" xr:uid="{657EA5CB-BE72-4264-BF73-7E91CAB9E304}"/>
    <cellStyle name="Normal 2 4" xfId="143" xr:uid="{00000000-0005-0000-0000-000073000000}"/>
    <cellStyle name="Normal 2 4 2" xfId="252" xr:uid="{B47A01EA-02BB-44F5-8C4A-2F7DA6C5F297}"/>
    <cellStyle name="Normal 2 4 2 2" xfId="387" xr:uid="{0E6A86F2-D2A4-459F-B337-2BA22E2E1EDD}"/>
    <cellStyle name="Normal 2 4 3" xfId="349" xr:uid="{C574EB38-151A-4AA9-BFB2-DBF91DB354A8}"/>
    <cellStyle name="Normal 2 5" xfId="18" xr:uid="{00000000-0005-0000-0000-000074000000}"/>
    <cellStyle name="Normal 2 5 2" xfId="245" xr:uid="{40D27641-934C-4C58-A4E3-1818AAAEE7E9}"/>
    <cellStyle name="Normal 2 5 2 2" xfId="386" xr:uid="{7C145281-2C14-420F-A494-B818F406766B}"/>
    <cellStyle name="Normal 2 5 3" xfId="316" xr:uid="{1D6030D9-8087-41E3-9039-09909AD059D0}"/>
    <cellStyle name="Normal 2 6" xfId="181" xr:uid="{00000000-0005-0000-0000-000075000000}"/>
    <cellStyle name="Normal 20" xfId="110" xr:uid="{00000000-0005-0000-0000-000076000000}"/>
    <cellStyle name="Normal 20 2" xfId="171" xr:uid="{00000000-0005-0000-0000-000077000000}"/>
    <cellStyle name="Normal 20 2 2" xfId="375" xr:uid="{61E75FF2-6638-4BBC-9D49-6551E9A557EA}"/>
    <cellStyle name="Normal 20 3" xfId="253" xr:uid="{6AF1B491-5A4D-459F-A5BE-F0EDD8F041D1}"/>
    <cellStyle name="Normal 20 4" xfId="343" xr:uid="{0F291FED-7B35-4199-9028-DB94AAB559B1}"/>
    <cellStyle name="Normal 21" xfId="19" xr:uid="{00000000-0005-0000-0000-000078000000}"/>
    <cellStyle name="Normal 22" xfId="254" xr:uid="{C95F6D34-AC14-45D2-9952-699B0A835469}"/>
    <cellStyle name="Normal 23" xfId="255" xr:uid="{BE2CE3D3-E641-4D5D-B95F-FADCA1411A18}"/>
    <cellStyle name="Normal 24" xfId="256" xr:uid="{591CC598-B786-45D4-B611-7DD3C0B792FD}"/>
    <cellStyle name="Normal 25" xfId="257" xr:uid="{E3189797-1EFC-4266-95C4-71796C5E7F15}"/>
    <cellStyle name="Normal 26" xfId="258" xr:uid="{D76C1050-C698-4813-A4FF-CB3937650709}"/>
    <cellStyle name="Normal 27" xfId="259" xr:uid="{9232B1D4-657D-4FA0-8D6B-DD9135399E47}"/>
    <cellStyle name="Normal 28" xfId="260" xr:uid="{2A1293DB-2A28-4D6A-A6DD-91CBC1D8086D}"/>
    <cellStyle name="Normal 29" xfId="261" xr:uid="{06B1C983-8F52-44CA-BC86-8EDDB876FD8C}"/>
    <cellStyle name="Normal 3" xfId="12" xr:uid="{00000000-0005-0000-0000-000079000000}"/>
    <cellStyle name="Normal 3 13" xfId="111" xr:uid="{00000000-0005-0000-0000-00007A000000}"/>
    <cellStyle name="Normal 3 18" xfId="112" xr:uid="{00000000-0005-0000-0000-00007B000000}"/>
    <cellStyle name="Normal 3 2" xfId="113" xr:uid="{00000000-0005-0000-0000-00007C000000}"/>
    <cellStyle name="Normal 3 2 2" xfId="114" xr:uid="{00000000-0005-0000-0000-00007D000000}"/>
    <cellStyle name="Normal 3 2 2 2" xfId="262" xr:uid="{7D85C0BD-6C85-42E3-94EC-40595FD5CB06}"/>
    <cellStyle name="Normal 3 2 3" xfId="115" xr:uid="{00000000-0005-0000-0000-00007E000000}"/>
    <cellStyle name="Normal 3 2 3 2" xfId="173" xr:uid="{00000000-0005-0000-0000-00007F000000}"/>
    <cellStyle name="Normal 3 2 3 2 2" xfId="377" xr:uid="{9ACEBCF3-B5C6-406A-AA1A-43B9149472FD}"/>
    <cellStyle name="Normal 3 2 3 3" xfId="345" xr:uid="{B26D5533-3C38-49B0-A0DB-7D1023FA19C9}"/>
    <cellStyle name="Normal 3 2 4" xfId="116" xr:uid="{00000000-0005-0000-0000-000080000000}"/>
    <cellStyle name="Normal 3 2 5" xfId="172" xr:uid="{00000000-0005-0000-0000-000081000000}"/>
    <cellStyle name="Normal 3 2 5 2" xfId="376" xr:uid="{176B1551-91DC-4DE6-9DF8-0423F54B7A96}"/>
    <cellStyle name="Normal 3 2 6" xfId="344" xr:uid="{3406C2E8-B201-43E1-916F-20CA52471783}"/>
    <cellStyle name="Normal 3 3" xfId="117" xr:uid="{00000000-0005-0000-0000-000082000000}"/>
    <cellStyle name="Normal 3 4" xfId="118" xr:uid="{00000000-0005-0000-0000-000083000000}"/>
    <cellStyle name="Normal 3 5" xfId="119" xr:uid="{00000000-0005-0000-0000-000084000000}"/>
    <cellStyle name="Normal 3 6" xfId="20" xr:uid="{00000000-0005-0000-0000-000085000000}"/>
    <cellStyle name="Normal 3_GFOS-FAZA 1-TROSKOVNIK-GRAD-ZANAT" xfId="263" xr:uid="{ECC0B87F-C168-44F3-8C13-48069E98C146}"/>
    <cellStyle name="Normal 30" xfId="264" xr:uid="{3DAE7401-B446-42AB-95F0-3B14C0A25A67}"/>
    <cellStyle name="Normal 31" xfId="265" xr:uid="{A2E6CAFE-E449-497B-B5AD-9803709F72FC}"/>
    <cellStyle name="Normal 32" xfId="266" xr:uid="{AD69BC9C-ED31-4419-8A00-C22A1FCC46EC}"/>
    <cellStyle name="Normal 33" xfId="267" xr:uid="{33F71A8E-F747-49FA-9C25-31E3673D0E17}"/>
    <cellStyle name="Normal 34" xfId="268" xr:uid="{8CEA0813-B34B-4DE5-BAC9-94742DC2D3E9}"/>
    <cellStyle name="Normal 35" xfId="269" xr:uid="{6EFA9BEC-E3C2-4F52-8437-B3A6CB17CDF2}"/>
    <cellStyle name="Normal 36" xfId="270" xr:uid="{89645968-EE43-4E26-A1BF-8617B1EB0985}"/>
    <cellStyle name="Normal 37" xfId="271" xr:uid="{8E9AD900-57E5-4AF0-AB70-4CC8C6FA7F94}"/>
    <cellStyle name="Normal 38" xfId="272" xr:uid="{8591364A-F65D-4F61-B6D4-34354E82633F}"/>
    <cellStyle name="Normal 39" xfId="273" xr:uid="{A61AC3D3-2476-4C06-BA65-C80E3A243DC9}"/>
    <cellStyle name="Normal 4" xfId="23" xr:uid="{00000000-0005-0000-0000-000086000000}"/>
    <cellStyle name="Normal 4 2" xfId="120" xr:uid="{00000000-0005-0000-0000-000087000000}"/>
    <cellStyle name="Normal 4 2 2" xfId="276" xr:uid="{37C13A75-E34C-4EF0-9881-784B8FEF64D9}"/>
    <cellStyle name="Normal 4 2 2 2" xfId="390" xr:uid="{D97B93F9-9273-4EE1-A821-312015B9C3FE}"/>
    <cellStyle name="Normal 4 2 3" xfId="275" xr:uid="{4F14F633-359E-4EA7-BB36-EDDA9D90882B}"/>
    <cellStyle name="Normal 4 2 3 2" xfId="389" xr:uid="{ED6A22FF-1FF2-424C-9379-3D6D5280C57D}"/>
    <cellStyle name="Normal 4 3" xfId="121" xr:uid="{00000000-0005-0000-0000-000088000000}"/>
    <cellStyle name="Normal 4 3 2" xfId="277" xr:uid="{440F0C5E-FD0F-4B15-B429-E674A2B072D3}"/>
    <cellStyle name="Normal 4 3 2 2" xfId="391" xr:uid="{425F718E-FC95-4B46-A8C2-07367A6D9A9E}"/>
    <cellStyle name="Normal 4 31" xfId="305" xr:uid="{DF3A9085-5FC8-49F5-8270-5F3C279D7BD9}"/>
    <cellStyle name="Normal 4 4" xfId="144" xr:uid="{00000000-0005-0000-0000-000089000000}"/>
    <cellStyle name="Normal 4 4 2" xfId="274" xr:uid="{3DB3EF21-1DD5-4F38-B797-C9446D777913}"/>
    <cellStyle name="Normal 4 4 2 2" xfId="388" xr:uid="{DEEBE911-6D66-4FD6-91FD-4838151441AE}"/>
    <cellStyle name="Normal 4 5" xfId="188" xr:uid="{F0D90096-82BE-4073-A498-13B291C7196D}"/>
    <cellStyle name="Normal 40" xfId="278" xr:uid="{37687908-D583-4D6E-8B9B-FF30D33B4DDE}"/>
    <cellStyle name="Normal 41" xfId="279" xr:uid="{4AC576D2-3AB1-4BCC-809B-05F2367360E3}"/>
    <cellStyle name="Normal 42 3" xfId="280" xr:uid="{2E3C7893-C177-424A-B565-980D65B2F70B}"/>
    <cellStyle name="Normal 44" xfId="122" xr:uid="{00000000-0005-0000-0000-00008A000000}"/>
    <cellStyle name="Normal 44 2" xfId="281" xr:uid="{BFC1F399-77AD-4051-AE16-A1B5713FDB1C}"/>
    <cellStyle name="Normal 47" xfId="282" xr:uid="{E3708FF1-6A7C-4665-88A9-EEE45252ECBB}"/>
    <cellStyle name="Normal 49" xfId="123" xr:uid="{00000000-0005-0000-0000-00008B000000}"/>
    <cellStyle name="Normal 5" xfId="13" xr:uid="{00000000-0005-0000-0000-00008C000000}"/>
    <cellStyle name="Normal 5 2" xfId="142" xr:uid="{00000000-0005-0000-0000-00008D000000}"/>
    <cellStyle name="Normal 5 2 2" xfId="284" xr:uid="{AB67F434-2BEA-422B-A585-4E13C21CF343}"/>
    <cellStyle name="Normal 5 2 2 2" xfId="393" xr:uid="{79081356-F049-48ED-9D5C-13052CDACA86}"/>
    <cellStyle name="Normal 5 3" xfId="145" xr:uid="{00000000-0005-0000-0000-00008E000000}"/>
    <cellStyle name="Normal 5 4" xfId="283" xr:uid="{AF16B65A-8108-4669-828C-9FEF6FE6BA0F}"/>
    <cellStyle name="Normal 5 4 2" xfId="392" xr:uid="{109AA5E7-2E89-449A-A860-681363661571}"/>
    <cellStyle name="Normal 6" xfId="124" xr:uid="{00000000-0005-0000-0000-00008F000000}"/>
    <cellStyle name="Normal 6 2" xfId="285" xr:uid="{E5C1C0FD-028D-47FA-B7DB-3AD3643C9E8F}"/>
    <cellStyle name="Normal 7" xfId="125" xr:uid="{00000000-0005-0000-0000-000090000000}"/>
    <cellStyle name="Normal 7 2" xfId="174" xr:uid="{00000000-0005-0000-0000-000091000000}"/>
    <cellStyle name="Normal 7 2 2" xfId="378" xr:uid="{92064C83-78BD-4C5A-8544-6CC74F7CA294}"/>
    <cellStyle name="Normal 7 3" xfId="189" xr:uid="{FB68B702-CE6F-4F86-BD6E-74185AFD2D74}"/>
    <cellStyle name="Normal 7 4" xfId="346" xr:uid="{DAAA5EC6-EA11-4E31-9C3B-74F6A1C155DD}"/>
    <cellStyle name="Normal 8" xfId="299" xr:uid="{9C7AD783-1A70-4290-9E9D-966E5271FA18}"/>
    <cellStyle name="Normal 8 2" xfId="303" xr:uid="{84D2C959-94D8-48E4-89F1-434CDF9DC0B9}"/>
    <cellStyle name="Normal 9" xfId="286" xr:uid="{5F6B6590-9292-4E23-A4EA-F27DFEDDCF88}"/>
    <cellStyle name="Normal 9 2" xfId="287" xr:uid="{AB5F928F-6EBD-42B0-853A-C87F7A504683}"/>
    <cellStyle name="Normal 9 2 2" xfId="395" xr:uid="{E171769B-AEA4-4C73-87E9-9499C52EF8F6}"/>
    <cellStyle name="Normal 9 3" xfId="394" xr:uid="{8186EBC7-0EFF-471A-9A88-F2AAB2080342}"/>
    <cellStyle name="Normal_Troskovnik" xfId="2" xr:uid="{00000000-0005-0000-0000-000092000000}"/>
    <cellStyle name="Normalno 11" xfId="126" xr:uid="{00000000-0005-0000-0000-000094000000}"/>
    <cellStyle name="Normalno 2" xfId="3" xr:uid="{00000000-0005-0000-0000-000095000000}"/>
    <cellStyle name="Normalno 2 2" xfId="127" xr:uid="{00000000-0005-0000-0000-000096000000}"/>
    <cellStyle name="Normalno 3" xfId="4" xr:uid="{00000000-0005-0000-0000-000097000000}"/>
    <cellStyle name="Normalno 3 2" xfId="16" xr:uid="{00000000-0005-0000-0000-000098000000}"/>
    <cellStyle name="Normalno 3 2 2" xfId="308" xr:uid="{8BDC96B6-6FEA-47C6-B7DC-C0FA56EDAEB9}"/>
    <cellStyle name="Normalno 3 3" xfId="302" xr:uid="{31ABE12B-5A9E-408D-A3E3-CF33348F2E91}"/>
    <cellStyle name="Normalno 3 3 2" xfId="397" xr:uid="{0D94229D-C655-4F22-831F-7A2B24E61E0C}"/>
    <cellStyle name="Normalno 4" xfId="9" xr:uid="{00000000-0005-0000-0000-000099000000}"/>
    <cellStyle name="Normalno 5" xfId="10" xr:uid="{00000000-0005-0000-0000-00009A000000}"/>
    <cellStyle name="Normalno 5 2" xfId="314" xr:uid="{03CBF69B-C18F-42F7-B649-990211C55CB1}"/>
    <cellStyle name="Normalno 6" xfId="15" xr:uid="{00000000-0005-0000-0000-00009B000000}"/>
    <cellStyle name="Normalno 6 2" xfId="315" xr:uid="{5AE7FE6E-074F-45BA-8597-5A7726ADF4BD}"/>
    <cellStyle name="Normalno 7" xfId="180" xr:uid="{00000000-0005-0000-0000-00009C000000}"/>
    <cellStyle name="Normalno 7 2" xfId="381" xr:uid="{E212C06F-F5DA-4463-8568-1CF79CD1E8F6}"/>
    <cellStyle name="Normalno 8" xfId="182" xr:uid="{00000000-0005-0000-0000-00009D000000}"/>
    <cellStyle name="Normalno 8 2" xfId="184" xr:uid="{00000000-0005-0000-0000-00009E000000}"/>
    <cellStyle name="Normalno 8 2 2" xfId="383" xr:uid="{4326F3BB-D3F4-4D95-B4A8-CCC34BF4437E}"/>
    <cellStyle name="Normalno 8 3" xfId="382" xr:uid="{06BC6E37-5650-421F-9D0F-0C363FD45BFE}"/>
    <cellStyle name="Normalno 9" xfId="183" xr:uid="{00000000-0005-0000-0000-00009F000000}"/>
    <cellStyle name="Note 2" xfId="128" xr:uid="{00000000-0005-0000-0000-0000A0000000}"/>
    <cellStyle name="Note 2 2" xfId="129" xr:uid="{00000000-0005-0000-0000-0000A1000000}"/>
    <cellStyle name="Note 2 2 2" xfId="176" xr:uid="{00000000-0005-0000-0000-0000A2000000}"/>
    <cellStyle name="Note 2 2 2 2" xfId="380" xr:uid="{E9D4E837-9E37-4CDC-9457-1F77AE078B67}"/>
    <cellStyle name="Note 2 2 3" xfId="348" xr:uid="{F49279EC-E93A-46E9-955D-812753DC606D}"/>
    <cellStyle name="Note 2 3" xfId="130" xr:uid="{00000000-0005-0000-0000-0000A3000000}"/>
    <cellStyle name="Note 2 3 2" xfId="177" xr:uid="{00000000-0005-0000-0000-0000A4000000}"/>
    <cellStyle name="Note 2 3 2 2" xfId="178" xr:uid="{00000000-0005-0000-0000-0000A5000000}"/>
    <cellStyle name="Note 2 4" xfId="175" xr:uid="{00000000-0005-0000-0000-0000A6000000}"/>
    <cellStyle name="Note 2 4 2" xfId="379" xr:uid="{92653244-0F3F-46B7-A968-85C655A2B2C7}"/>
    <cellStyle name="Note 2 5" xfId="347" xr:uid="{2A840F8B-4C38-45C2-B642-07DF6CDD4FEE}"/>
    <cellStyle name="Obično 2" xfId="14" xr:uid="{00000000-0005-0000-0000-0000A7000000}"/>
    <cellStyle name="Obično 2 2" xfId="131" xr:uid="{00000000-0005-0000-0000-0000A8000000}"/>
    <cellStyle name="Obično_SRCE 2. FAZA - specifikacija KLIME 2 2" xfId="179" xr:uid="{00000000-0005-0000-0000-0000A9000000}"/>
    <cellStyle name="Output 2" xfId="132" xr:uid="{00000000-0005-0000-0000-0000AA000000}"/>
    <cellStyle name="Output 2 2" xfId="133" xr:uid="{00000000-0005-0000-0000-0000AB000000}"/>
    <cellStyle name="Percent 2" xfId="134" xr:uid="{00000000-0005-0000-0000-0000AC000000}"/>
    <cellStyle name="Povezana ćelija 2" xfId="288" xr:uid="{EDAC0411-6745-4370-BFE9-0CBD89F22B68}"/>
    <cellStyle name="Provjera ćelije 2" xfId="289" xr:uid="{703B2F9F-A13A-48F7-A951-757A16A4B040}"/>
    <cellStyle name="Stil 1" xfId="135" xr:uid="{00000000-0005-0000-0000-0000AD000000}"/>
    <cellStyle name="Style 1" xfId="5" xr:uid="{00000000-0005-0000-0000-0000AE000000}"/>
    <cellStyle name="Tekst objašnjenja 2" xfId="290" xr:uid="{35D65D5A-2C4C-4F1F-9280-618FDDE17645}"/>
    <cellStyle name="Tekst upozorenja 2" xfId="291" xr:uid="{11E68E49-89BC-4E04-A90E-589479B7F499}"/>
    <cellStyle name="Title 2" xfId="136" xr:uid="{00000000-0005-0000-0000-0000AF000000}"/>
    <cellStyle name="Title 2 2" xfId="137" xr:uid="{00000000-0005-0000-0000-0000B0000000}"/>
    <cellStyle name="Total 2" xfId="138" xr:uid="{00000000-0005-0000-0000-0000B1000000}"/>
    <cellStyle name="Total 2 2" xfId="139" xr:uid="{00000000-0005-0000-0000-0000B2000000}"/>
    <cellStyle name="Ukupni zbroj 2" xfId="292" xr:uid="{BA8088C0-181B-44B9-A0E2-DE3BB1A18BC5}"/>
    <cellStyle name="Ukupni zbroj 2 2" xfId="293" xr:uid="{0199AC53-6EE5-4E0D-8283-0F30B2684FFB}"/>
    <cellStyle name="Ukupni zbroj 3" xfId="294" xr:uid="{5817B0CE-3666-45E0-BD8C-87867916B744}"/>
    <cellStyle name="Unos 2" xfId="295" xr:uid="{E271F544-8B5F-42A5-974F-5F59D93E28C2}"/>
    <cellStyle name="Unos 2 2" xfId="296" xr:uid="{D2A255FA-DCD5-45F9-B965-7D42C8862799}"/>
    <cellStyle name="Unos 3" xfId="297" xr:uid="{167024BB-93A2-4DD7-93EA-7395DD2258BA}"/>
    <cellStyle name="Valuta 2" xfId="6" xr:uid="{00000000-0005-0000-0000-0000B3000000}"/>
    <cellStyle name="Valuta 2 2" xfId="312" xr:uid="{0388791B-39DB-467C-B50D-C13288525A1E}"/>
    <cellStyle name="Valuta 3" xfId="7" xr:uid="{00000000-0005-0000-0000-0000B4000000}"/>
    <cellStyle name="Valuta 3 2" xfId="313" xr:uid="{2FD93F73-7A7B-4FF6-AFCA-FF84A2B348B1}"/>
    <cellStyle name="Warning Text 2" xfId="140" xr:uid="{00000000-0005-0000-0000-0000B5000000}"/>
    <cellStyle name="Warning Text 2 2" xfId="141" xr:uid="{00000000-0005-0000-0000-0000B6000000}"/>
    <cellStyle name="Zarez 2" xfId="8" xr:uid="{00000000-0005-0000-0000-0000B7000000}"/>
    <cellStyle name="Zarez 2 2" xfId="17" xr:uid="{00000000-0005-0000-0000-0000B8000000}"/>
    <cellStyle name="Zarez 2 2 2" xfId="309" xr:uid="{9B610700-534B-4D5B-A235-E8FC223ACDEA}"/>
    <cellStyle name="Zarez 2 3" xfId="304" xr:uid="{E0A6BD25-501A-4C2D-A8B8-03C94CC593E8}"/>
    <cellStyle name="Zarez 2 3 2" xfId="398" xr:uid="{ADBC3CF3-FE6B-4952-873F-C215466D3549}"/>
  </cellStyles>
  <dxfs count="0"/>
  <tableStyles count="0" defaultTableStyle="TableStyleMedium2" defaultPivotStyle="PivotStyleLight16"/>
  <colors>
    <mruColors>
      <color rgb="FFFFDDE1"/>
      <color rgb="FFE3B0AF"/>
      <color rgb="FFF8BEF4"/>
      <color rgb="FFFFFFCC"/>
      <color rgb="FFD8D2C6"/>
      <color rgb="FFF5A1EF"/>
      <color rgb="FFCFE3C7"/>
      <color rgb="FFFFE7FF"/>
      <color rgb="FF4D855A"/>
      <color rgb="FFC2E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156</xdr:row>
      <xdr:rowOff>0</xdr:rowOff>
    </xdr:from>
    <xdr:to>
      <xdr:col>8</xdr:col>
      <xdr:colOff>0</xdr:colOff>
      <xdr:row>156</xdr:row>
      <xdr:rowOff>95250</xdr:rowOff>
    </xdr:to>
    <xdr:pic>
      <xdr:nvPicPr>
        <xdr:cNvPr id="7" name="Slika 32">
          <a:extLst>
            <a:ext uri="{FF2B5EF4-FFF2-40B4-BE49-F238E27FC236}">
              <a16:creationId xmlns:a16="http://schemas.microsoft.com/office/drawing/2014/main" id="{06092064-21A9-45EF-9901-9810A27D6280}"/>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twoCellAnchor>
  <xdr:twoCellAnchor editAs="oneCell">
    <xdr:from>
      <xdr:col>8</xdr:col>
      <xdr:colOff>0</xdr:colOff>
      <xdr:row>156</xdr:row>
      <xdr:rowOff>0</xdr:rowOff>
    </xdr:from>
    <xdr:to>
      <xdr:col>8</xdr:col>
      <xdr:colOff>0</xdr:colOff>
      <xdr:row>156</xdr:row>
      <xdr:rowOff>95250</xdr:rowOff>
    </xdr:to>
    <xdr:pic>
      <xdr:nvPicPr>
        <xdr:cNvPr id="8" name="Slika 32">
          <a:extLst>
            <a:ext uri="{FF2B5EF4-FFF2-40B4-BE49-F238E27FC236}">
              <a16:creationId xmlns:a16="http://schemas.microsoft.com/office/drawing/2014/main" id="{A2D4DCFA-EF94-459A-9310-3C759EB8D25A}"/>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twoCellAnchor>
  <xdr:oneCellAnchor>
    <xdr:from>
      <xdr:col>8</xdr:col>
      <xdr:colOff>0</xdr:colOff>
      <xdr:row>156</xdr:row>
      <xdr:rowOff>0</xdr:rowOff>
    </xdr:from>
    <xdr:ext cx="0" cy="95250"/>
    <xdr:pic>
      <xdr:nvPicPr>
        <xdr:cNvPr id="12" name="Slika 32">
          <a:extLst>
            <a:ext uri="{FF2B5EF4-FFF2-40B4-BE49-F238E27FC236}">
              <a16:creationId xmlns:a16="http://schemas.microsoft.com/office/drawing/2014/main" id="{574C8450-B0D0-434B-AB4B-FD69790A8B2D}"/>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oneCellAnchor>
    <xdr:from>
      <xdr:col>8</xdr:col>
      <xdr:colOff>0</xdr:colOff>
      <xdr:row>156</xdr:row>
      <xdr:rowOff>0</xdr:rowOff>
    </xdr:from>
    <xdr:ext cx="0" cy="95250"/>
    <xdr:pic>
      <xdr:nvPicPr>
        <xdr:cNvPr id="13" name="Slika 32">
          <a:extLst>
            <a:ext uri="{FF2B5EF4-FFF2-40B4-BE49-F238E27FC236}">
              <a16:creationId xmlns:a16="http://schemas.microsoft.com/office/drawing/2014/main" id="{78A5072B-5FBA-4FF5-9262-66C21AAEFBB6}"/>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oneCellAnchor>
    <xdr:from>
      <xdr:col>8</xdr:col>
      <xdr:colOff>0</xdr:colOff>
      <xdr:row>156</xdr:row>
      <xdr:rowOff>0</xdr:rowOff>
    </xdr:from>
    <xdr:ext cx="0" cy="95250"/>
    <xdr:pic>
      <xdr:nvPicPr>
        <xdr:cNvPr id="14" name="Slika 32">
          <a:extLst>
            <a:ext uri="{FF2B5EF4-FFF2-40B4-BE49-F238E27FC236}">
              <a16:creationId xmlns:a16="http://schemas.microsoft.com/office/drawing/2014/main" id="{856440C8-7C6F-4EA9-B923-A6ED26B41FB0}"/>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oneCellAnchor>
    <xdr:from>
      <xdr:col>8</xdr:col>
      <xdr:colOff>0</xdr:colOff>
      <xdr:row>156</xdr:row>
      <xdr:rowOff>0</xdr:rowOff>
    </xdr:from>
    <xdr:ext cx="0" cy="95250"/>
    <xdr:pic>
      <xdr:nvPicPr>
        <xdr:cNvPr id="15" name="Slika 32">
          <a:extLst>
            <a:ext uri="{FF2B5EF4-FFF2-40B4-BE49-F238E27FC236}">
              <a16:creationId xmlns:a16="http://schemas.microsoft.com/office/drawing/2014/main" id="{1D464A54-9A6E-4386-9B9E-9168A1BB049F}"/>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ja\AppData\Local\Microsoft\Windows\Temporary%20Internet%20Files\Content.Outlook\3C5PYFO7\Tro&#353;kovnik%202018,%20sa%20svim%20cijenama4,%20bez%20razglasa,%20sat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Troskovnik2018"/>
      <sheetName val="Troskovnik2018 (2)"/>
    </sheetNames>
    <sheetDataSet>
      <sheetData sheetId="0"/>
      <sheetData sheetId="1">
        <row r="51">
          <cell r="G51">
            <v>68900</v>
          </cell>
        </row>
        <row r="81">
          <cell r="G81">
            <v>503025</v>
          </cell>
        </row>
        <row r="120">
          <cell r="G120">
            <v>167072</v>
          </cell>
        </row>
        <row r="800">
          <cell r="G800">
            <v>380999</v>
          </cell>
        </row>
        <row r="867">
          <cell r="G867">
            <v>521380</v>
          </cell>
        </row>
        <row r="906">
          <cell r="G906">
            <v>74393</v>
          </cell>
        </row>
        <row r="958">
          <cell r="G958">
            <v>1024176</v>
          </cell>
        </row>
        <row r="1056">
          <cell r="G1056">
            <v>188145</v>
          </cell>
        </row>
        <row r="1066">
          <cell r="G1066">
            <v>18715</v>
          </cell>
        </row>
        <row r="1118">
          <cell r="G1118">
            <v>381050</v>
          </cell>
        </row>
        <row r="1164">
          <cell r="G1164">
            <v>73569</v>
          </cell>
        </row>
        <row r="1261">
          <cell r="G1261">
            <v>474028</v>
          </cell>
        </row>
        <row r="1294">
          <cell r="G1294">
            <v>115092</v>
          </cell>
        </row>
        <row r="1324">
          <cell r="G1324">
            <v>235657</v>
          </cell>
        </row>
        <row r="1340">
          <cell r="G1340">
            <v>132632</v>
          </cell>
        </row>
        <row r="1352">
          <cell r="G1352">
            <v>31856.989999999998</v>
          </cell>
        </row>
        <row r="1361">
          <cell r="G1361">
            <v>10100</v>
          </cell>
        </row>
        <row r="1374">
          <cell r="G1374">
            <v>11107</v>
          </cell>
        </row>
        <row r="1383">
          <cell r="G1383">
            <v>3920</v>
          </cell>
        </row>
        <row r="1404">
          <cell r="G1404">
            <v>42493</v>
          </cell>
        </row>
        <row r="1429">
          <cell r="G1429">
            <v>25783</v>
          </cell>
        </row>
        <row r="1442">
          <cell r="G1442">
            <v>45100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10"/>
  </sheetPr>
  <dimension ref="A1:G491"/>
  <sheetViews>
    <sheetView topLeftCell="A319" zoomScaleSheetLayoutView="50" workbookViewId="0">
      <selection activeCell="J332" sqref="J3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1.7109375" style="59" customWidth="1"/>
    <col min="7" max="7" width="11.7109375" style="106" hidden="1" customWidth="1"/>
    <col min="8" max="8" width="0" hidden="1" customWidth="1"/>
  </cols>
  <sheetData>
    <row r="1" spans="1:7" s="4" customFormat="1" ht="25.5" customHeight="1">
      <c r="A1" s="127" t="s">
        <v>273</v>
      </c>
      <c r="B1" s="2" t="s">
        <v>274</v>
      </c>
      <c r="C1" s="3" t="s">
        <v>275</v>
      </c>
      <c r="D1" s="3" t="s">
        <v>276</v>
      </c>
      <c r="E1" s="174" t="s">
        <v>278</v>
      </c>
      <c r="F1" s="101" t="s">
        <v>279</v>
      </c>
      <c r="G1" s="3" t="s">
        <v>278</v>
      </c>
    </row>
    <row r="3" spans="1:7" ht="12.75" customHeight="1">
      <c r="B3" s="104" t="s">
        <v>799</v>
      </c>
      <c r="C3" s="104"/>
      <c r="D3" s="104"/>
      <c r="E3" s="176"/>
      <c r="F3" s="105"/>
      <c r="G3" s="172"/>
    </row>
    <row r="4" spans="1:7" ht="12.75" customHeight="1"/>
    <row r="5" spans="1:7" ht="12.75" customHeight="1">
      <c r="B5" s="19" t="s">
        <v>216</v>
      </c>
    </row>
    <row r="6" spans="1:7" ht="25.5" customHeight="1">
      <c r="B6" s="20" t="s">
        <v>217</v>
      </c>
    </row>
    <row r="7" spans="1:7" ht="12.75" customHeight="1">
      <c r="B7" s="20" t="s">
        <v>226</v>
      </c>
    </row>
    <row r="8" spans="1:7" ht="38.25" customHeight="1">
      <c r="B8" s="22" t="s">
        <v>219</v>
      </c>
    </row>
    <row r="9" spans="1:7" ht="25.5" customHeight="1">
      <c r="B9" s="22" t="s">
        <v>218</v>
      </c>
    </row>
    <row r="10" spans="1:7" ht="25.5" customHeight="1">
      <c r="B10" s="22" t="s">
        <v>220</v>
      </c>
    </row>
    <row r="11" spans="1:7" ht="25.5" customHeight="1">
      <c r="B11" s="22" t="s">
        <v>221</v>
      </c>
    </row>
    <row r="12" spans="1:7" ht="12.75" customHeight="1">
      <c r="B12" s="22" t="s">
        <v>222</v>
      </c>
    </row>
    <row r="13" spans="1:7" ht="25.5" customHeight="1">
      <c r="B13" s="22" t="s">
        <v>223</v>
      </c>
    </row>
    <row r="14" spans="1:7" ht="38.25" customHeight="1">
      <c r="B14" s="22" t="s">
        <v>224</v>
      </c>
    </row>
    <row r="15" spans="1:7" ht="25.5" customHeight="1">
      <c r="B15" s="22" t="s">
        <v>225</v>
      </c>
    </row>
    <row r="16" spans="1:7" ht="25.5" customHeight="1">
      <c r="B16" s="22" t="s">
        <v>227</v>
      </c>
    </row>
    <row r="17" spans="2:7" ht="25.5" customHeight="1">
      <c r="B17" s="22" t="s">
        <v>228</v>
      </c>
    </row>
    <row r="18" spans="2:7" ht="38.25" customHeight="1">
      <c r="B18" s="22" t="s">
        <v>734</v>
      </c>
    </row>
    <row r="19" spans="2:7" ht="38.25" customHeight="1">
      <c r="B19" s="22" t="s">
        <v>735</v>
      </c>
    </row>
    <row r="20" spans="2:7" ht="12.75" customHeight="1">
      <c r="B20" s="19"/>
    </row>
    <row r="21" spans="2:7" ht="38.25" customHeight="1">
      <c r="B21" s="19" t="s">
        <v>518</v>
      </c>
    </row>
    <row r="22" spans="2:7" ht="12.75" customHeight="1">
      <c r="B22" s="22" t="s">
        <v>736</v>
      </c>
    </row>
    <row r="23" spans="2:7" ht="12.75" customHeight="1">
      <c r="B23" s="22" t="s">
        <v>737</v>
      </c>
    </row>
    <row r="24" spans="2:7" ht="12.75" customHeight="1">
      <c r="B24" s="22" t="s">
        <v>738</v>
      </c>
    </row>
    <row r="25" spans="2:7" ht="12.75" customHeight="1">
      <c r="B25" s="22" t="s">
        <v>739</v>
      </c>
    </row>
    <row r="26" spans="2:7" ht="12.75" customHeight="1">
      <c r="B26" s="22" t="s">
        <v>740</v>
      </c>
      <c r="E26" s="177"/>
      <c r="G26" s="107"/>
    </row>
    <row r="27" spans="2:7" ht="12.75" customHeight="1">
      <c r="B27" s="22" t="s">
        <v>741</v>
      </c>
    </row>
    <row r="28" spans="2:7" ht="51" customHeight="1">
      <c r="B28" s="19" t="s">
        <v>519</v>
      </c>
    </row>
    <row r="29" spans="2:7" ht="25.5" customHeight="1">
      <c r="B29" s="19" t="s">
        <v>1360</v>
      </c>
    </row>
    <row r="30" spans="2:7" ht="38.25" customHeight="1">
      <c r="B30" s="19" t="s">
        <v>1361</v>
      </c>
    </row>
    <row r="31" spans="2:7" ht="25.5" customHeight="1">
      <c r="B31" s="19" t="s">
        <v>1362</v>
      </c>
    </row>
    <row r="32" spans="2:7" ht="38.25" customHeight="1">
      <c r="B32" s="19" t="s">
        <v>531</v>
      </c>
    </row>
    <row r="33" spans="1:7" ht="25.5" customHeight="1">
      <c r="B33" s="19" t="s">
        <v>514</v>
      </c>
    </row>
    <row r="34" spans="1:7" ht="25.5" customHeight="1">
      <c r="B34" s="22" t="s">
        <v>515</v>
      </c>
    </row>
    <row r="35" spans="1:7" ht="12.75" customHeight="1">
      <c r="B35" s="22" t="s">
        <v>520</v>
      </c>
    </row>
    <row r="36" spans="1:7" ht="38.25" customHeight="1">
      <c r="B36" s="22" t="s">
        <v>516</v>
      </c>
    </row>
    <row r="37" spans="1:7" ht="12.75" customHeight="1">
      <c r="B37" s="19"/>
    </row>
    <row r="38" spans="1:7" ht="38.25" customHeight="1">
      <c r="B38" s="19" t="s">
        <v>517</v>
      </c>
    </row>
    <row r="39" spans="1:7" ht="12.75" customHeight="1">
      <c r="B39" s="19"/>
    </row>
    <row r="40" spans="1:7" ht="12.75" customHeight="1">
      <c r="B40" s="19"/>
    </row>
    <row r="41" spans="1:7" ht="25.5" customHeight="1">
      <c r="A41" s="39" t="s">
        <v>277</v>
      </c>
      <c r="B41" s="37" t="s">
        <v>1911</v>
      </c>
    </row>
    <row r="42" spans="1:7" ht="25.5" customHeight="1">
      <c r="B42" s="19" t="s">
        <v>1393</v>
      </c>
    </row>
    <row r="43" spans="1:7" ht="38.25" customHeight="1">
      <c r="B43" s="19" t="s">
        <v>1392</v>
      </c>
      <c r="G43" s="106">
        <v>1</v>
      </c>
    </row>
    <row r="44" spans="1:7" ht="25.5" customHeight="1">
      <c r="B44" s="19" t="s">
        <v>1504</v>
      </c>
    </row>
    <row r="45" spans="1:7" ht="12.75" customHeight="1">
      <c r="B45" s="19" t="s">
        <v>1395</v>
      </c>
      <c r="C45" s="7" t="s">
        <v>1423</v>
      </c>
      <c r="E45" s="175">
        <f>ROUND(G45*$G$43,0)</f>
        <v>35</v>
      </c>
      <c r="F45" s="59">
        <f>+D45*E45</f>
        <v>0</v>
      </c>
      <c r="G45" s="106">
        <v>35</v>
      </c>
    </row>
    <row r="46" spans="1:7" ht="12.75" customHeight="1">
      <c r="B46" s="19"/>
      <c r="E46" s="175">
        <f t="shared" ref="E46:E109" si="0">ROUND(G46*$G$43,0)</f>
        <v>0</v>
      </c>
    </row>
    <row r="47" spans="1:7" ht="12.75" customHeight="1">
      <c r="A47" s="39" t="s">
        <v>280</v>
      </c>
      <c r="B47" s="37" t="s">
        <v>1936</v>
      </c>
      <c r="E47" s="175">
        <f t="shared" si="0"/>
        <v>0</v>
      </c>
    </row>
    <row r="48" spans="1:7" ht="25.5" customHeight="1">
      <c r="B48" s="19" t="s">
        <v>1394</v>
      </c>
      <c r="E48" s="175">
        <f t="shared" si="0"/>
        <v>0</v>
      </c>
    </row>
    <row r="49" spans="1:7" ht="12.75" customHeight="1">
      <c r="B49" s="19" t="s">
        <v>1395</v>
      </c>
      <c r="C49" s="7" t="s">
        <v>1423</v>
      </c>
      <c r="E49" s="175">
        <f t="shared" si="0"/>
        <v>7</v>
      </c>
      <c r="F49" s="59">
        <f>+D49*E49</f>
        <v>0</v>
      </c>
      <c r="G49" s="106">
        <v>7</v>
      </c>
    </row>
    <row r="50" spans="1:7" ht="12.75" customHeight="1">
      <c r="B50" s="19"/>
      <c r="E50" s="175">
        <f t="shared" si="0"/>
        <v>0</v>
      </c>
    </row>
    <row r="51" spans="1:7" ht="25.5">
      <c r="A51" s="39" t="s">
        <v>290</v>
      </c>
      <c r="B51" s="37" t="s">
        <v>1937</v>
      </c>
      <c r="E51" s="175">
        <f t="shared" si="0"/>
        <v>0</v>
      </c>
    </row>
    <row r="52" spans="1:7" ht="25.5" customHeight="1">
      <c r="B52" s="19" t="s">
        <v>124</v>
      </c>
      <c r="E52" s="175">
        <f t="shared" si="0"/>
        <v>0</v>
      </c>
    </row>
    <row r="53" spans="1:7" ht="25.5" customHeight="1">
      <c r="B53" s="19" t="s">
        <v>125</v>
      </c>
      <c r="E53" s="175">
        <f t="shared" si="0"/>
        <v>0</v>
      </c>
    </row>
    <row r="54" spans="1:7" ht="12.75" customHeight="1">
      <c r="B54" s="19" t="s">
        <v>1705</v>
      </c>
      <c r="C54" s="7" t="s">
        <v>289</v>
      </c>
      <c r="E54" s="175">
        <f t="shared" si="0"/>
        <v>10</v>
      </c>
      <c r="F54" s="59">
        <f>+D54*E54</f>
        <v>0</v>
      </c>
      <c r="G54" s="106">
        <v>10</v>
      </c>
    </row>
    <row r="55" spans="1:7" ht="12.75" customHeight="1">
      <c r="B55" s="19"/>
      <c r="E55" s="175">
        <f t="shared" si="0"/>
        <v>0</v>
      </c>
    </row>
    <row r="56" spans="1:7" ht="25.5" customHeight="1">
      <c r="A56" s="39" t="s">
        <v>291</v>
      </c>
      <c r="B56" s="37" t="s">
        <v>1900</v>
      </c>
      <c r="E56" s="175">
        <f t="shared" si="0"/>
        <v>0</v>
      </c>
    </row>
    <row r="57" spans="1:7" ht="25.5">
      <c r="B57" s="19" t="s">
        <v>1137</v>
      </c>
      <c r="E57" s="175">
        <f t="shared" si="0"/>
        <v>0</v>
      </c>
    </row>
    <row r="58" spans="1:7" ht="12.75" customHeight="1">
      <c r="B58" s="19" t="s">
        <v>126</v>
      </c>
      <c r="C58" s="7" t="s">
        <v>1739</v>
      </c>
      <c r="E58" s="175">
        <f t="shared" si="0"/>
        <v>120</v>
      </c>
      <c r="F58" s="59">
        <f>+D58*E58</f>
        <v>0</v>
      </c>
      <c r="G58" s="106">
        <v>120</v>
      </c>
    </row>
    <row r="59" spans="1:7" ht="12.75" customHeight="1">
      <c r="B59" s="19"/>
      <c r="E59" s="175">
        <f t="shared" si="0"/>
        <v>0</v>
      </c>
    </row>
    <row r="60" spans="1:7" ht="25.5">
      <c r="A60" s="128" t="s">
        <v>293</v>
      </c>
      <c r="B60" s="33" t="s">
        <v>1519</v>
      </c>
      <c r="D60" s="124"/>
      <c r="E60" s="175">
        <f t="shared" si="0"/>
        <v>0</v>
      </c>
    </row>
    <row r="61" spans="1:7">
      <c r="B61" s="34" t="s">
        <v>1340</v>
      </c>
      <c r="D61" s="124"/>
      <c r="E61" s="175">
        <f t="shared" si="0"/>
        <v>0</v>
      </c>
    </row>
    <row r="62" spans="1:7" ht="25.5">
      <c r="B62" s="19" t="s">
        <v>1909</v>
      </c>
      <c r="D62" s="124"/>
      <c r="E62" s="175">
        <f t="shared" si="0"/>
        <v>0</v>
      </c>
    </row>
    <row r="63" spans="1:7">
      <c r="B63" s="19" t="s">
        <v>1912</v>
      </c>
      <c r="D63" s="124"/>
      <c r="E63" s="175">
        <f t="shared" si="0"/>
        <v>0</v>
      </c>
    </row>
    <row r="64" spans="1:7" ht="25.5">
      <c r="B64" s="19" t="s">
        <v>463</v>
      </c>
      <c r="D64" s="124"/>
      <c r="E64" s="175">
        <f t="shared" si="0"/>
        <v>0</v>
      </c>
    </row>
    <row r="65" spans="1:7">
      <c r="B65" s="19" t="s">
        <v>1341</v>
      </c>
      <c r="D65" s="124"/>
      <c r="E65" s="175">
        <f t="shared" si="0"/>
        <v>0</v>
      </c>
    </row>
    <row r="66" spans="1:7">
      <c r="B66" s="19" t="s">
        <v>126</v>
      </c>
      <c r="C66" s="7" t="s">
        <v>1739</v>
      </c>
      <c r="D66" s="124"/>
      <c r="E66" s="175">
        <f t="shared" si="0"/>
        <v>120</v>
      </c>
      <c r="F66" s="144">
        <f>+D66*E66</f>
        <v>0</v>
      </c>
      <c r="G66" s="106">
        <v>120</v>
      </c>
    </row>
    <row r="67" spans="1:7" ht="12.75" customHeight="1">
      <c r="B67" s="19"/>
      <c r="D67" s="124"/>
      <c r="E67" s="175">
        <f t="shared" si="0"/>
        <v>0</v>
      </c>
    </row>
    <row r="68" spans="1:7" ht="25.5">
      <c r="A68" s="128" t="s">
        <v>1421</v>
      </c>
      <c r="B68" s="33" t="s">
        <v>1907</v>
      </c>
      <c r="D68" s="124"/>
      <c r="E68" s="175">
        <f t="shared" si="0"/>
        <v>0</v>
      </c>
    </row>
    <row r="69" spans="1:7">
      <c r="B69" s="34" t="s">
        <v>1913</v>
      </c>
      <c r="D69" s="124"/>
      <c r="E69" s="175">
        <f t="shared" si="0"/>
        <v>0</v>
      </c>
    </row>
    <row r="70" spans="1:7" ht="25.5">
      <c r="B70" s="19" t="s">
        <v>1908</v>
      </c>
      <c r="D70" s="124"/>
      <c r="E70" s="175">
        <f t="shared" si="0"/>
        <v>0</v>
      </c>
    </row>
    <row r="71" spans="1:7" ht="25.5">
      <c r="B71" s="19" t="s">
        <v>1909</v>
      </c>
      <c r="D71" s="124"/>
      <c r="E71" s="175">
        <f t="shared" si="0"/>
        <v>0</v>
      </c>
    </row>
    <row r="72" spans="1:7" ht="12.75" customHeight="1">
      <c r="B72" s="19" t="s">
        <v>1912</v>
      </c>
      <c r="D72" s="124"/>
      <c r="E72" s="175">
        <f t="shared" si="0"/>
        <v>0</v>
      </c>
    </row>
    <row r="73" spans="1:7" ht="12.75" customHeight="1">
      <c r="B73" s="19" t="s">
        <v>1518</v>
      </c>
      <c r="D73" s="124"/>
      <c r="E73" s="175">
        <f t="shared" si="0"/>
        <v>0</v>
      </c>
    </row>
    <row r="74" spans="1:7" ht="12.75" customHeight="1">
      <c r="B74" s="19" t="s">
        <v>1341</v>
      </c>
      <c r="D74" s="124"/>
      <c r="E74" s="175">
        <f t="shared" si="0"/>
        <v>0</v>
      </c>
    </row>
    <row r="75" spans="1:7" ht="12.75" customHeight="1">
      <c r="B75" s="19" t="s">
        <v>126</v>
      </c>
      <c r="C75" s="7" t="s">
        <v>1739</v>
      </c>
      <c r="D75" s="124"/>
      <c r="E75" s="175">
        <f t="shared" si="0"/>
        <v>280</v>
      </c>
      <c r="F75" s="144">
        <f>+D75*E75</f>
        <v>0</v>
      </c>
      <c r="G75" s="106">
        <v>280</v>
      </c>
    </row>
    <row r="76" spans="1:7" ht="12.75" customHeight="1">
      <c r="B76" s="19"/>
      <c r="D76" s="124"/>
      <c r="E76" s="175">
        <f t="shared" si="0"/>
        <v>0</v>
      </c>
    </row>
    <row r="77" spans="1:7">
      <c r="A77" s="39" t="s">
        <v>1422</v>
      </c>
      <c r="B77" s="123" t="s">
        <v>1904</v>
      </c>
      <c r="D77" s="124"/>
      <c r="E77" s="175">
        <f t="shared" si="0"/>
        <v>0</v>
      </c>
    </row>
    <row r="78" spans="1:7">
      <c r="A78" s="39"/>
      <c r="B78" s="142" t="s">
        <v>1910</v>
      </c>
      <c r="D78" s="124"/>
      <c r="E78" s="175">
        <f t="shared" si="0"/>
        <v>0</v>
      </c>
    </row>
    <row r="79" spans="1:7" ht="25.5">
      <c r="A79" s="39"/>
      <c r="B79" s="142" t="s">
        <v>1905</v>
      </c>
      <c r="D79" s="124"/>
      <c r="E79" s="175">
        <f t="shared" si="0"/>
        <v>0</v>
      </c>
    </row>
    <row r="80" spans="1:7" ht="38.25">
      <c r="A80" s="39"/>
      <c r="B80" s="142" t="s">
        <v>1513</v>
      </c>
      <c r="D80" s="124"/>
      <c r="E80" s="175">
        <f t="shared" si="0"/>
        <v>0</v>
      </c>
    </row>
    <row r="81" spans="1:7">
      <c r="A81" s="39"/>
      <c r="B81" s="142" t="s">
        <v>1906</v>
      </c>
      <c r="D81" s="124"/>
      <c r="E81" s="175">
        <f t="shared" si="0"/>
        <v>0</v>
      </c>
    </row>
    <row r="82" spans="1:7">
      <c r="A82" s="39"/>
      <c r="B82" s="19" t="s">
        <v>1341</v>
      </c>
      <c r="D82" s="124"/>
      <c r="E82" s="175">
        <f t="shared" si="0"/>
        <v>0</v>
      </c>
    </row>
    <row r="83" spans="1:7">
      <c r="A83" s="39"/>
      <c r="B83" s="19" t="s">
        <v>1516</v>
      </c>
      <c r="D83" s="124"/>
      <c r="E83" s="175">
        <f t="shared" si="0"/>
        <v>0</v>
      </c>
    </row>
    <row r="84" spans="1:7" ht="12.75" customHeight="1">
      <c r="B84" s="19" t="s">
        <v>126</v>
      </c>
      <c r="C84" s="7" t="s">
        <v>1739</v>
      </c>
      <c r="D84" s="124"/>
      <c r="E84" s="175">
        <f t="shared" si="0"/>
        <v>150</v>
      </c>
      <c r="F84" s="59">
        <f>D84*E84</f>
        <v>0</v>
      </c>
      <c r="G84" s="106">
        <v>150</v>
      </c>
    </row>
    <row r="85" spans="1:7" ht="12.75" customHeight="1">
      <c r="B85" s="19"/>
      <c r="D85" s="124"/>
      <c r="E85" s="175">
        <f t="shared" si="0"/>
        <v>0</v>
      </c>
    </row>
    <row r="86" spans="1:7">
      <c r="A86" s="128" t="s">
        <v>1424</v>
      </c>
      <c r="B86" s="123" t="s">
        <v>1344</v>
      </c>
      <c r="D86" s="124"/>
      <c r="E86" s="175">
        <f t="shared" si="0"/>
        <v>0</v>
      </c>
    </row>
    <row r="87" spans="1:7">
      <c r="B87" s="142" t="s">
        <v>1910</v>
      </c>
      <c r="D87" s="124"/>
      <c r="E87" s="175">
        <f t="shared" si="0"/>
        <v>0</v>
      </c>
    </row>
    <row r="88" spans="1:7" ht="25.5">
      <c r="B88" s="19" t="s">
        <v>1901</v>
      </c>
      <c r="D88" s="124"/>
      <c r="E88" s="175">
        <f t="shared" si="0"/>
        <v>0</v>
      </c>
    </row>
    <row r="89" spans="1:7" ht="25.5">
      <c r="B89" s="19" t="s">
        <v>1902</v>
      </c>
      <c r="D89" s="124"/>
      <c r="E89" s="175">
        <f t="shared" si="0"/>
        <v>0</v>
      </c>
    </row>
    <row r="90" spans="1:7">
      <c r="B90" s="19" t="s">
        <v>1903</v>
      </c>
      <c r="D90" s="124"/>
      <c r="E90" s="175">
        <f t="shared" si="0"/>
        <v>0</v>
      </c>
    </row>
    <row r="91" spans="1:7">
      <c r="B91" s="19" t="s">
        <v>1341</v>
      </c>
      <c r="D91" s="124"/>
      <c r="E91" s="175">
        <f t="shared" si="0"/>
        <v>0</v>
      </c>
    </row>
    <row r="92" spans="1:7">
      <c r="B92" s="19" t="s">
        <v>1515</v>
      </c>
      <c r="D92" s="124"/>
      <c r="E92" s="175">
        <f t="shared" si="0"/>
        <v>0</v>
      </c>
    </row>
    <row r="93" spans="1:7" ht="12.75" customHeight="1">
      <c r="B93" s="19" t="s">
        <v>1242</v>
      </c>
      <c r="C93" s="7" t="s">
        <v>1739</v>
      </c>
      <c r="D93" s="124"/>
      <c r="E93" s="175">
        <f t="shared" si="0"/>
        <v>120</v>
      </c>
      <c r="F93" s="59">
        <f>D93*E93</f>
        <v>0</v>
      </c>
      <c r="G93" s="106">
        <v>120</v>
      </c>
    </row>
    <row r="94" spans="1:7" ht="12.75" customHeight="1">
      <c r="B94" s="22"/>
      <c r="D94" s="124"/>
      <c r="E94" s="175">
        <f t="shared" si="0"/>
        <v>0</v>
      </c>
    </row>
    <row r="95" spans="1:7">
      <c r="A95" s="128" t="s">
        <v>931</v>
      </c>
      <c r="B95" s="123" t="s">
        <v>1914</v>
      </c>
      <c r="D95" s="124"/>
      <c r="E95" s="175">
        <f t="shared" si="0"/>
        <v>0</v>
      </c>
    </row>
    <row r="96" spans="1:7">
      <c r="B96" s="142" t="s">
        <v>1910</v>
      </c>
      <c r="D96" s="124"/>
      <c r="E96" s="175">
        <f t="shared" si="0"/>
        <v>0</v>
      </c>
    </row>
    <row r="97" spans="1:7" ht="25.5">
      <c r="B97" s="19" t="s">
        <v>1514</v>
      </c>
      <c r="D97" s="124"/>
      <c r="E97" s="175">
        <f t="shared" si="0"/>
        <v>0</v>
      </c>
    </row>
    <row r="98" spans="1:7" ht="12.75" customHeight="1">
      <c r="B98" s="19" t="s">
        <v>1912</v>
      </c>
      <c r="D98" s="124"/>
      <c r="E98" s="175">
        <f t="shared" si="0"/>
        <v>0</v>
      </c>
    </row>
    <row r="99" spans="1:7" ht="12.75" customHeight="1">
      <c r="B99" s="19" t="s">
        <v>1341</v>
      </c>
      <c r="D99" s="124"/>
      <c r="E99" s="175">
        <f t="shared" si="0"/>
        <v>0</v>
      </c>
    </row>
    <row r="100" spans="1:7" ht="12.75" customHeight="1">
      <c r="B100" s="19" t="s">
        <v>1517</v>
      </c>
      <c r="D100" s="124"/>
      <c r="E100" s="175">
        <f t="shared" si="0"/>
        <v>0</v>
      </c>
    </row>
    <row r="101" spans="1:7" ht="12.75" customHeight="1">
      <c r="B101" s="19" t="s">
        <v>126</v>
      </c>
      <c r="C101" s="122" t="s">
        <v>1739</v>
      </c>
      <c r="D101" s="124"/>
      <c r="E101" s="175">
        <f t="shared" si="0"/>
        <v>120</v>
      </c>
      <c r="F101" s="141">
        <f>+D101*E101</f>
        <v>0</v>
      </c>
      <c r="G101" s="173">
        <v>120</v>
      </c>
    </row>
    <row r="102" spans="1:7" ht="12.75" customHeight="1">
      <c r="B102" s="19"/>
      <c r="C102" s="122"/>
      <c r="D102" s="124"/>
      <c r="E102" s="175">
        <f t="shared" si="0"/>
        <v>0</v>
      </c>
      <c r="F102" s="141"/>
      <c r="G102" s="173"/>
    </row>
    <row r="103" spans="1:7" ht="25.5">
      <c r="A103" s="128" t="s">
        <v>653</v>
      </c>
      <c r="B103" s="123" t="s">
        <v>464</v>
      </c>
      <c r="D103" s="124"/>
      <c r="E103" s="175">
        <f t="shared" si="0"/>
        <v>0</v>
      </c>
    </row>
    <row r="104" spans="1:7">
      <c r="B104" s="142" t="s">
        <v>1910</v>
      </c>
      <c r="D104" s="124"/>
      <c r="E104" s="175">
        <f t="shared" si="0"/>
        <v>0</v>
      </c>
    </row>
    <row r="105" spans="1:7" ht="25.5">
      <c r="B105" s="19" t="s">
        <v>1514</v>
      </c>
      <c r="D105" s="124"/>
      <c r="E105" s="175">
        <f t="shared" si="0"/>
        <v>0</v>
      </c>
    </row>
    <row r="106" spans="1:7">
      <c r="B106" s="19" t="s">
        <v>1912</v>
      </c>
      <c r="D106" s="124"/>
      <c r="E106" s="175">
        <f t="shared" si="0"/>
        <v>0</v>
      </c>
    </row>
    <row r="107" spans="1:7">
      <c r="B107" s="19" t="s">
        <v>1341</v>
      </c>
      <c r="D107" s="124"/>
      <c r="E107" s="175">
        <f t="shared" si="0"/>
        <v>0</v>
      </c>
    </row>
    <row r="108" spans="1:7">
      <c r="B108" s="19" t="s">
        <v>465</v>
      </c>
      <c r="D108" s="124"/>
      <c r="E108" s="175">
        <f t="shared" si="0"/>
        <v>0</v>
      </c>
    </row>
    <row r="109" spans="1:7">
      <c r="B109" s="19" t="s">
        <v>126</v>
      </c>
      <c r="C109" s="122" t="s">
        <v>1739</v>
      </c>
      <c r="D109" s="124"/>
      <c r="E109" s="175">
        <f t="shared" si="0"/>
        <v>120</v>
      </c>
      <c r="F109" s="141">
        <f>+D109*E109</f>
        <v>0</v>
      </c>
      <c r="G109" s="173">
        <v>120</v>
      </c>
    </row>
    <row r="110" spans="1:7" ht="12.75" customHeight="1">
      <c r="B110" s="19"/>
      <c r="C110" s="122"/>
      <c r="D110" s="124"/>
      <c r="E110" s="175">
        <f t="shared" ref="E110:E173" si="1">ROUND(G110*$G$43,0)</f>
        <v>0</v>
      </c>
      <c r="F110" s="141"/>
      <c r="G110" s="173"/>
    </row>
    <row r="111" spans="1:7" ht="25.5">
      <c r="A111" s="128" t="s">
        <v>654</v>
      </c>
      <c r="B111" s="123" t="s">
        <v>1320</v>
      </c>
      <c r="D111" s="124"/>
      <c r="E111" s="175">
        <f t="shared" si="1"/>
        <v>0</v>
      </c>
    </row>
    <row r="112" spans="1:7">
      <c r="B112" s="142" t="s">
        <v>1910</v>
      </c>
      <c r="D112" s="124"/>
      <c r="E112" s="175">
        <f t="shared" si="1"/>
        <v>0</v>
      </c>
    </row>
    <row r="113" spans="1:7" ht="25.5">
      <c r="B113" s="19" t="s">
        <v>1342</v>
      </c>
      <c r="D113" s="124"/>
      <c r="E113" s="175">
        <f t="shared" si="1"/>
        <v>0</v>
      </c>
    </row>
    <row r="114" spans="1:7">
      <c r="B114" s="19" t="s">
        <v>1912</v>
      </c>
      <c r="D114" s="124"/>
      <c r="E114" s="175">
        <f t="shared" si="1"/>
        <v>0</v>
      </c>
    </row>
    <row r="115" spans="1:7">
      <c r="B115" s="19" t="s">
        <v>1341</v>
      </c>
      <c r="D115" s="124"/>
      <c r="E115" s="175">
        <f t="shared" si="1"/>
        <v>0</v>
      </c>
    </row>
    <row r="116" spans="1:7">
      <c r="B116" s="19" t="s">
        <v>1323</v>
      </c>
      <c r="D116" s="124"/>
      <c r="E116" s="175">
        <f t="shared" si="1"/>
        <v>0</v>
      </c>
    </row>
    <row r="117" spans="1:7">
      <c r="B117" s="19" t="s">
        <v>126</v>
      </c>
      <c r="C117" s="122" t="s">
        <v>1739</v>
      </c>
      <c r="D117" s="124"/>
      <c r="E117" s="175">
        <f t="shared" si="1"/>
        <v>120</v>
      </c>
      <c r="F117" s="141">
        <f>+D117*E117</f>
        <v>0</v>
      </c>
      <c r="G117" s="173">
        <v>120</v>
      </c>
    </row>
    <row r="118" spans="1:7" ht="12.75" customHeight="1">
      <c r="B118" s="19"/>
      <c r="C118" s="122"/>
      <c r="D118" s="124"/>
      <c r="E118" s="175">
        <f t="shared" si="1"/>
        <v>0</v>
      </c>
      <c r="F118" s="141"/>
      <c r="G118" s="173"/>
    </row>
    <row r="119" spans="1:7" ht="25.5">
      <c r="A119" s="128" t="s">
        <v>834</v>
      </c>
      <c r="B119" s="123" t="s">
        <v>1321</v>
      </c>
      <c r="D119" s="124"/>
      <c r="E119" s="175">
        <f t="shared" si="1"/>
        <v>0</v>
      </c>
    </row>
    <row r="120" spans="1:7">
      <c r="B120" s="142" t="s">
        <v>1910</v>
      </c>
      <c r="D120" s="124"/>
      <c r="E120" s="175">
        <f t="shared" si="1"/>
        <v>0</v>
      </c>
    </row>
    <row r="121" spans="1:7" ht="25.5">
      <c r="B121" s="19" t="s">
        <v>1514</v>
      </c>
      <c r="D121" s="124"/>
      <c r="E121" s="175">
        <f t="shared" si="1"/>
        <v>0</v>
      </c>
    </row>
    <row r="122" spans="1:7">
      <c r="B122" s="19" t="s">
        <v>1912</v>
      </c>
      <c r="D122" s="124"/>
      <c r="E122" s="175">
        <f t="shared" si="1"/>
        <v>0</v>
      </c>
    </row>
    <row r="123" spans="1:7">
      <c r="B123" s="19" t="s">
        <v>1341</v>
      </c>
      <c r="D123" s="124"/>
      <c r="E123" s="175">
        <f t="shared" si="1"/>
        <v>0</v>
      </c>
    </row>
    <row r="124" spans="1:7">
      <c r="B124" s="19" t="s">
        <v>1324</v>
      </c>
      <c r="D124" s="124"/>
      <c r="E124" s="175">
        <f t="shared" si="1"/>
        <v>0</v>
      </c>
    </row>
    <row r="125" spans="1:7" ht="25.5">
      <c r="B125" s="19" t="s">
        <v>1322</v>
      </c>
      <c r="C125" s="122" t="s">
        <v>1739</v>
      </c>
      <c r="D125" s="124"/>
      <c r="E125" s="175">
        <f t="shared" si="1"/>
        <v>120</v>
      </c>
      <c r="F125" s="141">
        <f>+D125*E125</f>
        <v>0</v>
      </c>
      <c r="G125" s="173">
        <v>120</v>
      </c>
    </row>
    <row r="126" spans="1:7" ht="12.75" customHeight="1">
      <c r="B126" s="19"/>
      <c r="C126" s="122"/>
      <c r="D126" s="124"/>
      <c r="E126" s="175">
        <f t="shared" si="1"/>
        <v>0</v>
      </c>
      <c r="F126" s="141"/>
      <c r="G126" s="173"/>
    </row>
    <row r="127" spans="1:7" ht="25.5">
      <c r="A127" s="128" t="s">
        <v>1269</v>
      </c>
      <c r="B127" s="123" t="s">
        <v>1325</v>
      </c>
      <c r="D127" s="124"/>
      <c r="E127" s="175">
        <f t="shared" si="1"/>
        <v>0</v>
      </c>
    </row>
    <row r="128" spans="1:7">
      <c r="B128" s="142" t="s">
        <v>1910</v>
      </c>
      <c r="D128" s="124"/>
      <c r="E128" s="175">
        <f t="shared" si="1"/>
        <v>0</v>
      </c>
    </row>
    <row r="129" spans="1:7" ht="25.5">
      <c r="B129" s="19" t="s">
        <v>1326</v>
      </c>
      <c r="D129" s="124"/>
      <c r="E129" s="175">
        <f t="shared" si="1"/>
        <v>0</v>
      </c>
    </row>
    <row r="130" spans="1:7">
      <c r="B130" s="19" t="s">
        <v>1912</v>
      </c>
      <c r="D130" s="124"/>
      <c r="E130" s="175">
        <f t="shared" si="1"/>
        <v>0</v>
      </c>
    </row>
    <row r="131" spans="1:7">
      <c r="B131" s="19" t="s">
        <v>1341</v>
      </c>
      <c r="D131" s="124"/>
      <c r="E131" s="175">
        <f t="shared" si="1"/>
        <v>0</v>
      </c>
    </row>
    <row r="132" spans="1:7">
      <c r="B132" s="19" t="s">
        <v>1327</v>
      </c>
      <c r="D132" s="124"/>
      <c r="E132" s="175">
        <f t="shared" si="1"/>
        <v>0</v>
      </c>
    </row>
    <row r="133" spans="1:7">
      <c r="B133" s="19" t="s">
        <v>126</v>
      </c>
      <c r="C133" s="122" t="s">
        <v>1739</v>
      </c>
      <c r="D133" s="124"/>
      <c r="E133" s="175">
        <f t="shared" si="1"/>
        <v>120</v>
      </c>
      <c r="F133" s="141">
        <f>+D133*E133</f>
        <v>0</v>
      </c>
      <c r="G133" s="173">
        <v>120</v>
      </c>
    </row>
    <row r="134" spans="1:7" ht="12.75" customHeight="1">
      <c r="B134" s="19"/>
      <c r="C134" s="122"/>
      <c r="D134" s="124"/>
      <c r="E134" s="175">
        <f t="shared" si="1"/>
        <v>0</v>
      </c>
      <c r="F134" s="141"/>
      <c r="G134" s="173"/>
    </row>
    <row r="135" spans="1:7" ht="25.5">
      <c r="A135" s="128" t="s">
        <v>844</v>
      </c>
      <c r="B135" s="123" t="s">
        <v>1328</v>
      </c>
      <c r="D135" s="124"/>
      <c r="E135" s="175">
        <f t="shared" si="1"/>
        <v>0</v>
      </c>
    </row>
    <row r="136" spans="1:7">
      <c r="B136" s="142" t="s">
        <v>1910</v>
      </c>
      <c r="D136" s="124"/>
      <c r="E136" s="175">
        <f t="shared" si="1"/>
        <v>0</v>
      </c>
    </row>
    <row r="137" spans="1:7">
      <c r="B137" s="19" t="s">
        <v>1329</v>
      </c>
      <c r="D137" s="124"/>
      <c r="E137" s="175">
        <f t="shared" si="1"/>
        <v>0</v>
      </c>
    </row>
    <row r="138" spans="1:7" ht="25.5">
      <c r="B138" s="19" t="s">
        <v>1330</v>
      </c>
      <c r="D138" s="124"/>
      <c r="E138" s="175">
        <f t="shared" si="1"/>
        <v>0</v>
      </c>
    </row>
    <row r="139" spans="1:7">
      <c r="B139" s="142" t="s">
        <v>1906</v>
      </c>
      <c r="D139" s="124"/>
      <c r="E139" s="175">
        <f t="shared" si="1"/>
        <v>0</v>
      </c>
    </row>
    <row r="140" spans="1:7">
      <c r="B140" s="19" t="s">
        <v>1341</v>
      </c>
      <c r="D140" s="124"/>
      <c r="E140" s="175">
        <f t="shared" si="1"/>
        <v>0</v>
      </c>
    </row>
    <row r="141" spans="1:7">
      <c r="B141" s="19" t="s">
        <v>1331</v>
      </c>
      <c r="D141" s="124"/>
      <c r="E141" s="175">
        <f t="shared" si="1"/>
        <v>0</v>
      </c>
    </row>
    <row r="142" spans="1:7">
      <c r="B142" s="19" t="s">
        <v>126</v>
      </c>
      <c r="C142" s="122" t="s">
        <v>1739</v>
      </c>
      <c r="D142" s="124"/>
      <c r="E142" s="175">
        <f t="shared" si="1"/>
        <v>120</v>
      </c>
      <c r="F142" s="141">
        <f>+D142*E142</f>
        <v>0</v>
      </c>
      <c r="G142" s="173">
        <v>120</v>
      </c>
    </row>
    <row r="143" spans="1:7" ht="12.75" customHeight="1">
      <c r="B143" s="19"/>
      <c r="C143" s="122"/>
      <c r="D143" s="124"/>
      <c r="E143" s="175">
        <f t="shared" si="1"/>
        <v>0</v>
      </c>
      <c r="F143" s="141"/>
      <c r="G143" s="173"/>
    </row>
    <row r="144" spans="1:7" ht="25.5">
      <c r="A144" s="128" t="s">
        <v>847</v>
      </c>
      <c r="B144" s="123" t="s">
        <v>1332</v>
      </c>
      <c r="C144" s="122"/>
      <c r="D144" s="124"/>
      <c r="E144" s="175">
        <f t="shared" si="1"/>
        <v>0</v>
      </c>
      <c r="F144" s="141"/>
      <c r="G144" s="173"/>
    </row>
    <row r="145" spans="1:7" ht="12.75" customHeight="1">
      <c r="B145" s="142" t="s">
        <v>1910</v>
      </c>
      <c r="C145" s="122"/>
      <c r="D145" s="124"/>
      <c r="E145" s="175">
        <f t="shared" si="1"/>
        <v>0</v>
      </c>
      <c r="F145" s="141"/>
      <c r="G145" s="173"/>
    </row>
    <row r="146" spans="1:7" ht="12.75" customHeight="1">
      <c r="B146" s="19" t="s">
        <v>1333</v>
      </c>
      <c r="C146" s="122"/>
      <c r="D146" s="124"/>
      <c r="E146" s="175">
        <f t="shared" si="1"/>
        <v>0</v>
      </c>
      <c r="F146" s="141"/>
      <c r="G146" s="173"/>
    </row>
    <row r="147" spans="1:7" ht="12.75" customHeight="1">
      <c r="B147" s="19" t="s">
        <v>1334</v>
      </c>
      <c r="C147" s="122"/>
      <c r="D147" s="124"/>
      <c r="E147" s="175">
        <f t="shared" si="1"/>
        <v>0</v>
      </c>
      <c r="F147" s="141"/>
      <c r="G147" s="173"/>
    </row>
    <row r="148" spans="1:7" ht="12.75" customHeight="1">
      <c r="B148" s="19" t="s">
        <v>1341</v>
      </c>
      <c r="C148" s="122"/>
      <c r="D148" s="124"/>
      <c r="E148" s="175">
        <f t="shared" si="1"/>
        <v>0</v>
      </c>
      <c r="F148" s="141"/>
      <c r="G148" s="173"/>
    </row>
    <row r="149" spans="1:7" ht="12.75" customHeight="1">
      <c r="B149" s="19" t="s">
        <v>1335</v>
      </c>
      <c r="C149" s="122"/>
      <c r="D149" s="124"/>
      <c r="E149" s="175">
        <f t="shared" si="1"/>
        <v>0</v>
      </c>
      <c r="F149" s="141"/>
      <c r="G149" s="173"/>
    </row>
    <row r="150" spans="1:7" ht="12.75" customHeight="1">
      <c r="B150" s="19" t="s">
        <v>126</v>
      </c>
      <c r="C150" s="122" t="s">
        <v>1739</v>
      </c>
      <c r="D150" s="124"/>
      <c r="E150" s="175">
        <f t="shared" si="1"/>
        <v>120</v>
      </c>
      <c r="F150" s="141">
        <f>+D150*E150</f>
        <v>0</v>
      </c>
      <c r="G150" s="173">
        <v>120</v>
      </c>
    </row>
    <row r="151" spans="1:7" ht="12.75" customHeight="1">
      <c r="B151" s="19"/>
      <c r="C151" s="122"/>
      <c r="D151" s="124"/>
      <c r="E151" s="175">
        <f t="shared" si="1"/>
        <v>0</v>
      </c>
      <c r="F151" s="141"/>
      <c r="G151" s="173"/>
    </row>
    <row r="152" spans="1:7" ht="25.5">
      <c r="A152" s="128" t="s">
        <v>408</v>
      </c>
      <c r="B152" s="123" t="s">
        <v>1336</v>
      </c>
      <c r="D152" s="124"/>
      <c r="E152" s="175">
        <f t="shared" si="1"/>
        <v>0</v>
      </c>
    </row>
    <row r="153" spans="1:7">
      <c r="B153" s="142" t="s">
        <v>1910</v>
      </c>
      <c r="D153" s="124"/>
      <c r="E153" s="175">
        <f t="shared" si="1"/>
        <v>0</v>
      </c>
    </row>
    <row r="154" spans="1:7">
      <c r="B154" s="19" t="s">
        <v>1337</v>
      </c>
      <c r="D154" s="124"/>
      <c r="E154" s="175">
        <f t="shared" si="1"/>
        <v>0</v>
      </c>
    </row>
    <row r="155" spans="1:7">
      <c r="B155" s="142" t="s">
        <v>1338</v>
      </c>
      <c r="D155" s="124"/>
      <c r="E155" s="175">
        <f t="shared" si="1"/>
        <v>0</v>
      </c>
    </row>
    <row r="156" spans="1:7">
      <c r="B156" s="19" t="s">
        <v>1339</v>
      </c>
      <c r="D156" s="124"/>
      <c r="E156" s="175">
        <f t="shared" si="1"/>
        <v>0</v>
      </c>
    </row>
    <row r="157" spans="1:7">
      <c r="B157" s="19" t="s">
        <v>126</v>
      </c>
      <c r="C157" s="122" t="s">
        <v>1739</v>
      </c>
      <c r="D157" s="124"/>
      <c r="E157" s="175">
        <f t="shared" si="1"/>
        <v>120</v>
      </c>
      <c r="F157" s="141">
        <f>+D157*E157</f>
        <v>0</v>
      </c>
      <c r="G157" s="173">
        <v>120</v>
      </c>
    </row>
    <row r="158" spans="1:7" ht="12.75" customHeight="1">
      <c r="B158" s="120"/>
      <c r="C158" s="122"/>
      <c r="D158" s="124"/>
      <c r="E158" s="175">
        <f t="shared" si="1"/>
        <v>0</v>
      </c>
      <c r="F158" s="141"/>
      <c r="G158" s="173"/>
    </row>
    <row r="159" spans="1:7" ht="12.75" customHeight="1">
      <c r="B159" s="19"/>
      <c r="E159" s="175">
        <f t="shared" si="1"/>
        <v>0</v>
      </c>
    </row>
    <row r="160" spans="1:7" ht="25.5" customHeight="1">
      <c r="A160" s="39" t="s">
        <v>409</v>
      </c>
      <c r="B160" s="37" t="s">
        <v>1938</v>
      </c>
      <c r="E160" s="175">
        <f t="shared" si="1"/>
        <v>0</v>
      </c>
    </row>
    <row r="161" spans="1:7" ht="25.5" customHeight="1">
      <c r="B161" s="19" t="s">
        <v>374</v>
      </c>
      <c r="E161" s="175">
        <f t="shared" si="1"/>
        <v>0</v>
      </c>
    </row>
    <row r="162" spans="1:7" ht="38.25" customHeight="1">
      <c r="B162" s="19" t="s">
        <v>375</v>
      </c>
      <c r="E162" s="175">
        <f t="shared" si="1"/>
        <v>0</v>
      </c>
    </row>
    <row r="163" spans="1:7" ht="12.75" customHeight="1">
      <c r="B163" s="19" t="s">
        <v>115</v>
      </c>
      <c r="C163" s="7" t="s">
        <v>1423</v>
      </c>
      <c r="E163" s="175">
        <f t="shared" si="1"/>
        <v>25</v>
      </c>
      <c r="F163" s="59">
        <f>+D163*E163</f>
        <v>0</v>
      </c>
      <c r="G163" s="106">
        <v>25</v>
      </c>
    </row>
    <row r="164" spans="1:7" ht="12.75" customHeight="1">
      <c r="B164" s="19"/>
      <c r="E164" s="175">
        <f t="shared" si="1"/>
        <v>0</v>
      </c>
    </row>
    <row r="165" spans="1:7" ht="12.75" customHeight="1">
      <c r="A165" s="39" t="s">
        <v>410</v>
      </c>
      <c r="B165" s="37" t="s">
        <v>1939</v>
      </c>
      <c r="E165" s="175">
        <f t="shared" si="1"/>
        <v>0</v>
      </c>
    </row>
    <row r="166" spans="1:7" ht="38.25" customHeight="1">
      <c r="B166" s="19" t="s">
        <v>376</v>
      </c>
      <c r="E166" s="175">
        <f t="shared" si="1"/>
        <v>0</v>
      </c>
    </row>
    <row r="167" spans="1:7" ht="12.75" customHeight="1">
      <c r="B167" s="19" t="s">
        <v>1705</v>
      </c>
      <c r="C167" s="7" t="s">
        <v>289</v>
      </c>
      <c r="E167" s="175">
        <f t="shared" si="1"/>
        <v>20</v>
      </c>
      <c r="F167" s="59">
        <f>+D167*E167</f>
        <v>0</v>
      </c>
      <c r="G167" s="106">
        <v>20</v>
      </c>
    </row>
    <row r="168" spans="1:7" ht="12.75" customHeight="1">
      <c r="B168" s="19"/>
      <c r="E168" s="175">
        <f t="shared" si="1"/>
        <v>0</v>
      </c>
    </row>
    <row r="169" spans="1:7" ht="25.5" customHeight="1">
      <c r="A169" s="39" t="s">
        <v>974</v>
      </c>
      <c r="B169" s="37" t="s">
        <v>1940</v>
      </c>
      <c r="E169" s="175">
        <f t="shared" si="1"/>
        <v>0</v>
      </c>
    </row>
    <row r="170" spans="1:7" ht="25.5" customHeight="1">
      <c r="B170" s="19" t="s">
        <v>1520</v>
      </c>
      <c r="E170" s="175">
        <f t="shared" si="1"/>
        <v>0</v>
      </c>
    </row>
    <row r="171" spans="1:7" ht="25.5" customHeight="1">
      <c r="B171" s="19" t="s">
        <v>1765</v>
      </c>
      <c r="E171" s="175">
        <f t="shared" si="1"/>
        <v>0</v>
      </c>
    </row>
    <row r="172" spans="1:7" ht="12.75" customHeight="1">
      <c r="B172" s="19" t="s">
        <v>1705</v>
      </c>
      <c r="C172" s="7" t="s">
        <v>289</v>
      </c>
      <c r="E172" s="175">
        <f t="shared" si="1"/>
        <v>10</v>
      </c>
      <c r="F172" s="59">
        <f>+D172*E172</f>
        <v>0</v>
      </c>
      <c r="G172" s="106">
        <v>10</v>
      </c>
    </row>
    <row r="173" spans="1:7" ht="12.75" customHeight="1">
      <c r="B173" s="19"/>
      <c r="E173" s="175">
        <f t="shared" si="1"/>
        <v>0</v>
      </c>
    </row>
    <row r="174" spans="1:7" ht="12.75" customHeight="1">
      <c r="A174" s="39" t="s">
        <v>975</v>
      </c>
      <c r="B174" s="37" t="s">
        <v>1941</v>
      </c>
      <c r="E174" s="175">
        <f t="shared" ref="E174:E237" si="2">ROUND(G174*$G$43,0)</f>
        <v>0</v>
      </c>
    </row>
    <row r="175" spans="1:7" ht="12.75" customHeight="1">
      <c r="A175" s="39"/>
      <c r="B175" s="34" t="s">
        <v>1343</v>
      </c>
      <c r="E175" s="175">
        <f t="shared" si="2"/>
        <v>0</v>
      </c>
    </row>
    <row r="176" spans="1:7" ht="12.75" customHeight="1">
      <c r="B176" s="19" t="s">
        <v>1766</v>
      </c>
      <c r="E176" s="175">
        <f t="shared" si="2"/>
        <v>0</v>
      </c>
    </row>
    <row r="177" spans="1:7" ht="12.75" customHeight="1">
      <c r="B177" s="22" t="s">
        <v>1767</v>
      </c>
      <c r="E177" s="175">
        <f t="shared" si="2"/>
        <v>0</v>
      </c>
    </row>
    <row r="178" spans="1:7" ht="12.75" customHeight="1">
      <c r="B178" s="22" t="s">
        <v>1768</v>
      </c>
      <c r="E178" s="175">
        <f t="shared" si="2"/>
        <v>0</v>
      </c>
    </row>
    <row r="179" spans="1:7" ht="25.5" customHeight="1">
      <c r="B179" s="22" t="s">
        <v>1769</v>
      </c>
      <c r="E179" s="175">
        <f t="shared" si="2"/>
        <v>0</v>
      </c>
    </row>
    <row r="180" spans="1:7" ht="25.5" customHeight="1">
      <c r="B180" s="22" t="s">
        <v>1770</v>
      </c>
      <c r="E180" s="175">
        <f t="shared" si="2"/>
        <v>0</v>
      </c>
    </row>
    <row r="181" spans="1:7" ht="12.75" customHeight="1">
      <c r="B181" s="19" t="s">
        <v>1771</v>
      </c>
      <c r="C181" s="7" t="s">
        <v>1423</v>
      </c>
      <c r="E181" s="175">
        <f t="shared" si="2"/>
        <v>5</v>
      </c>
      <c r="F181" s="59">
        <f>+D181*E181</f>
        <v>0</v>
      </c>
      <c r="G181" s="106">
        <v>5</v>
      </c>
    </row>
    <row r="182" spans="1:7" ht="12.75" customHeight="1">
      <c r="B182" s="19"/>
      <c r="E182" s="175">
        <f t="shared" si="2"/>
        <v>0</v>
      </c>
    </row>
    <row r="183" spans="1:7" ht="33.75" customHeight="1">
      <c r="A183" s="39" t="s">
        <v>976</v>
      </c>
      <c r="B183" s="37" t="s">
        <v>377</v>
      </c>
      <c r="E183" s="175">
        <f t="shared" si="2"/>
        <v>0</v>
      </c>
    </row>
    <row r="184" spans="1:7" ht="38.25" customHeight="1">
      <c r="B184" s="19" t="s">
        <v>41</v>
      </c>
      <c r="E184" s="175">
        <f t="shared" si="2"/>
        <v>0</v>
      </c>
    </row>
    <row r="185" spans="1:7" ht="12.75" customHeight="1">
      <c r="B185" s="19" t="s">
        <v>1705</v>
      </c>
      <c r="C185" s="7" t="s">
        <v>289</v>
      </c>
      <c r="E185" s="175">
        <f t="shared" si="2"/>
        <v>15</v>
      </c>
      <c r="F185" s="59">
        <f>+D185*E185</f>
        <v>0</v>
      </c>
      <c r="G185" s="106">
        <v>15</v>
      </c>
    </row>
    <row r="186" spans="1:7" ht="12.75" customHeight="1">
      <c r="B186" s="19"/>
      <c r="E186" s="175">
        <f t="shared" si="2"/>
        <v>0</v>
      </c>
    </row>
    <row r="187" spans="1:7" ht="12.75" customHeight="1">
      <c r="A187" s="39" t="s">
        <v>107</v>
      </c>
      <c r="B187" s="37" t="s">
        <v>378</v>
      </c>
      <c r="E187" s="175">
        <f t="shared" si="2"/>
        <v>0</v>
      </c>
    </row>
    <row r="188" spans="1:7" ht="38.25" customHeight="1">
      <c r="B188" s="19" t="s">
        <v>687</v>
      </c>
      <c r="E188" s="175">
        <f t="shared" si="2"/>
        <v>0</v>
      </c>
    </row>
    <row r="189" spans="1:7" ht="12.75" customHeight="1">
      <c r="B189" s="19" t="s">
        <v>1705</v>
      </c>
      <c r="C189" s="7" t="s">
        <v>289</v>
      </c>
      <c r="E189" s="175">
        <f t="shared" si="2"/>
        <v>40</v>
      </c>
      <c r="F189" s="59">
        <f>+D189*E189</f>
        <v>0</v>
      </c>
      <c r="G189" s="106">
        <v>40</v>
      </c>
    </row>
    <row r="190" spans="1:7" ht="12.75" customHeight="1">
      <c r="B190" s="19"/>
      <c r="E190" s="175">
        <f t="shared" si="2"/>
        <v>0</v>
      </c>
    </row>
    <row r="191" spans="1:7" ht="12.75" customHeight="1">
      <c r="A191" s="39" t="s">
        <v>108</v>
      </c>
      <c r="B191" s="37" t="s">
        <v>379</v>
      </c>
      <c r="E191" s="175">
        <f t="shared" si="2"/>
        <v>0</v>
      </c>
    </row>
    <row r="192" spans="1:7" ht="12" customHeight="1">
      <c r="B192" s="19"/>
      <c r="E192" s="175">
        <f t="shared" si="2"/>
        <v>0</v>
      </c>
    </row>
    <row r="193" spans="1:7" ht="25.5" customHeight="1">
      <c r="B193" s="19" t="s">
        <v>22</v>
      </c>
      <c r="C193" s="7" t="s">
        <v>1423</v>
      </c>
      <c r="E193" s="175">
        <f t="shared" si="2"/>
        <v>25</v>
      </c>
      <c r="F193" s="59">
        <f>+D193*E193</f>
        <v>0</v>
      </c>
      <c r="G193" s="106">
        <v>25</v>
      </c>
    </row>
    <row r="194" spans="1:7" ht="12.75" customHeight="1">
      <c r="B194" s="19"/>
      <c r="E194" s="175">
        <f t="shared" si="2"/>
        <v>0</v>
      </c>
    </row>
    <row r="195" spans="1:7" ht="12.75" customHeight="1">
      <c r="A195" s="39" t="s">
        <v>357</v>
      </c>
      <c r="B195" s="37" t="s">
        <v>380</v>
      </c>
      <c r="E195" s="175">
        <f t="shared" si="2"/>
        <v>0</v>
      </c>
    </row>
    <row r="196" spans="1:7" ht="25.5" customHeight="1">
      <c r="B196" s="19" t="s">
        <v>237</v>
      </c>
      <c r="E196" s="175">
        <f t="shared" si="2"/>
        <v>0</v>
      </c>
    </row>
    <row r="197" spans="1:7" ht="25.5" customHeight="1">
      <c r="B197" s="19" t="s">
        <v>1043</v>
      </c>
      <c r="E197" s="175">
        <f t="shared" si="2"/>
        <v>0</v>
      </c>
    </row>
    <row r="198" spans="1:7" ht="12.75" customHeight="1">
      <c r="B198" s="19" t="s">
        <v>115</v>
      </c>
      <c r="C198" s="7" t="s">
        <v>1423</v>
      </c>
      <c r="E198" s="175">
        <f t="shared" si="2"/>
        <v>35</v>
      </c>
      <c r="F198" s="59">
        <f>+D198*E198</f>
        <v>0</v>
      </c>
      <c r="G198" s="106">
        <v>35</v>
      </c>
    </row>
    <row r="199" spans="1:7" ht="12.75" customHeight="1">
      <c r="B199" s="19"/>
      <c r="E199" s="175">
        <f t="shared" si="2"/>
        <v>0</v>
      </c>
    </row>
    <row r="200" spans="1:7" ht="25.5" customHeight="1">
      <c r="A200" s="39" t="s">
        <v>360</v>
      </c>
      <c r="B200" s="130" t="s">
        <v>381</v>
      </c>
      <c r="E200" s="175">
        <f t="shared" si="2"/>
        <v>0</v>
      </c>
    </row>
    <row r="201" spans="1:7">
      <c r="A201" s="39"/>
      <c r="B201" s="34" t="s">
        <v>1343</v>
      </c>
      <c r="E201" s="175">
        <f t="shared" si="2"/>
        <v>0</v>
      </c>
    </row>
    <row r="202" spans="1:7" ht="25.5">
      <c r="B202" s="19" t="s">
        <v>1241</v>
      </c>
      <c r="E202" s="175">
        <f t="shared" si="2"/>
        <v>0</v>
      </c>
    </row>
    <row r="203" spans="1:7" ht="6" customHeight="1">
      <c r="B203" s="19"/>
      <c r="E203" s="175">
        <f t="shared" si="2"/>
        <v>0</v>
      </c>
    </row>
    <row r="204" spans="1:7" ht="12.75" customHeight="1">
      <c r="B204" s="19" t="s">
        <v>1080</v>
      </c>
      <c r="E204" s="175">
        <f t="shared" si="2"/>
        <v>0</v>
      </c>
    </row>
    <row r="205" spans="1:7" ht="12.75" customHeight="1">
      <c r="B205" s="19"/>
      <c r="E205" s="175">
        <f t="shared" si="2"/>
        <v>0</v>
      </c>
    </row>
    <row r="206" spans="1:7" ht="12.75" customHeight="1">
      <c r="B206" s="19" t="s">
        <v>919</v>
      </c>
      <c r="E206" s="175">
        <f t="shared" si="2"/>
        <v>0</v>
      </c>
    </row>
    <row r="207" spans="1:7" ht="25.5" customHeight="1">
      <c r="B207" s="22" t="s">
        <v>967</v>
      </c>
      <c r="E207" s="175">
        <f t="shared" si="2"/>
        <v>0</v>
      </c>
    </row>
    <row r="208" spans="1:7" ht="12.75" customHeight="1">
      <c r="B208" s="22" t="s">
        <v>968</v>
      </c>
      <c r="E208" s="175">
        <f t="shared" si="2"/>
        <v>0</v>
      </c>
    </row>
    <row r="209" spans="1:7" ht="25.5" customHeight="1">
      <c r="B209" s="22" t="s">
        <v>1081</v>
      </c>
      <c r="E209" s="175">
        <f t="shared" si="2"/>
        <v>0</v>
      </c>
    </row>
    <row r="210" spans="1:7" ht="12.75" customHeight="1">
      <c r="B210" s="22" t="s">
        <v>1082</v>
      </c>
      <c r="C210" s="7" t="s">
        <v>1423</v>
      </c>
      <c r="D210" s="124"/>
      <c r="E210" s="175">
        <f t="shared" si="2"/>
        <v>40</v>
      </c>
      <c r="F210" s="59">
        <f>+D210*E210</f>
        <v>0</v>
      </c>
      <c r="G210" s="106">
        <v>40</v>
      </c>
    </row>
    <row r="211" spans="1:7" ht="12.75" customHeight="1">
      <c r="B211" s="19"/>
      <c r="D211" s="124"/>
      <c r="E211" s="175">
        <f t="shared" si="2"/>
        <v>0</v>
      </c>
    </row>
    <row r="212" spans="1:7" ht="12.75" customHeight="1">
      <c r="B212" s="19"/>
      <c r="D212" s="124"/>
      <c r="E212" s="175">
        <f t="shared" si="2"/>
        <v>0</v>
      </c>
    </row>
    <row r="213" spans="1:7" ht="12.75" customHeight="1">
      <c r="A213" s="39" t="s">
        <v>174</v>
      </c>
      <c r="B213" s="37" t="s">
        <v>382</v>
      </c>
      <c r="E213" s="175">
        <f t="shared" si="2"/>
        <v>0</v>
      </c>
    </row>
    <row r="214" spans="1:7" s="51" customFormat="1" ht="27.75">
      <c r="A214" s="39"/>
      <c r="B214" s="158" t="s">
        <v>1010</v>
      </c>
      <c r="C214" s="49"/>
      <c r="D214" s="50"/>
      <c r="E214" s="175">
        <f t="shared" si="2"/>
        <v>0</v>
      </c>
      <c r="F214" s="59"/>
      <c r="G214" s="107"/>
    </row>
    <row r="215" spans="1:7" ht="25.5" customHeight="1">
      <c r="B215" s="19" t="s">
        <v>1044</v>
      </c>
      <c r="E215" s="175">
        <f t="shared" si="2"/>
        <v>0</v>
      </c>
    </row>
    <row r="216" spans="1:7" ht="12.75" customHeight="1">
      <c r="B216" s="19" t="s">
        <v>663</v>
      </c>
      <c r="E216" s="175">
        <f t="shared" si="2"/>
        <v>0</v>
      </c>
    </row>
    <row r="217" spans="1:7" ht="12.75" customHeight="1">
      <c r="B217" s="19" t="s">
        <v>115</v>
      </c>
      <c r="C217" s="7" t="s">
        <v>1423</v>
      </c>
      <c r="E217" s="175">
        <f t="shared" si="2"/>
        <v>30</v>
      </c>
      <c r="F217" s="59">
        <f>+D217*E217</f>
        <v>0</v>
      </c>
      <c r="G217" s="106">
        <v>30</v>
      </c>
    </row>
    <row r="218" spans="1:7" ht="12.75" customHeight="1">
      <c r="B218" s="19"/>
      <c r="E218" s="175">
        <f t="shared" si="2"/>
        <v>0</v>
      </c>
    </row>
    <row r="219" spans="1:7" ht="12.75" customHeight="1">
      <c r="A219" s="39" t="s">
        <v>178</v>
      </c>
      <c r="B219" s="37" t="s">
        <v>383</v>
      </c>
      <c r="E219" s="175">
        <f t="shared" si="2"/>
        <v>0</v>
      </c>
    </row>
    <row r="220" spans="1:7" ht="12.75" customHeight="1">
      <c r="A220" s="39"/>
      <c r="B220" s="34" t="s">
        <v>1343</v>
      </c>
      <c r="E220" s="175">
        <f t="shared" si="2"/>
        <v>0</v>
      </c>
    </row>
    <row r="221" spans="1:7" ht="38.25" customHeight="1">
      <c r="B221" s="19" t="s">
        <v>937</v>
      </c>
      <c r="E221" s="175">
        <f t="shared" si="2"/>
        <v>0</v>
      </c>
    </row>
    <row r="222" spans="1:7" ht="12.75" customHeight="1">
      <c r="B222" s="19" t="s">
        <v>1458</v>
      </c>
      <c r="E222" s="175">
        <f t="shared" si="2"/>
        <v>0</v>
      </c>
    </row>
    <row r="223" spans="1:7" ht="6" customHeight="1">
      <c r="B223" s="19"/>
      <c r="E223" s="175">
        <f t="shared" si="2"/>
        <v>0</v>
      </c>
    </row>
    <row r="224" spans="1:7" ht="12.75" customHeight="1">
      <c r="B224" s="19" t="s">
        <v>1871</v>
      </c>
      <c r="E224" s="175">
        <f t="shared" si="2"/>
        <v>0</v>
      </c>
    </row>
    <row r="225" spans="1:7" ht="25.5" customHeight="1">
      <c r="B225" s="22" t="s">
        <v>1454</v>
      </c>
      <c r="E225" s="175">
        <f t="shared" si="2"/>
        <v>0</v>
      </c>
    </row>
    <row r="226" spans="1:7" ht="12.75" customHeight="1">
      <c r="B226" s="22" t="s">
        <v>969</v>
      </c>
      <c r="E226" s="175">
        <f t="shared" si="2"/>
        <v>0</v>
      </c>
    </row>
    <row r="227" spans="1:7" ht="12.75" customHeight="1">
      <c r="B227" s="22" t="s">
        <v>970</v>
      </c>
      <c r="E227" s="175">
        <f t="shared" si="2"/>
        <v>0</v>
      </c>
    </row>
    <row r="228" spans="1:7" ht="12.75" customHeight="1">
      <c r="B228" s="22" t="s">
        <v>1455</v>
      </c>
      <c r="C228" s="7" t="s">
        <v>1423</v>
      </c>
      <c r="E228" s="175">
        <f t="shared" si="2"/>
        <v>30</v>
      </c>
      <c r="F228" s="59">
        <f>+D228*E228</f>
        <v>0</v>
      </c>
      <c r="G228" s="106">
        <v>30</v>
      </c>
    </row>
    <row r="229" spans="1:7" ht="12.75" customHeight="1">
      <c r="B229" s="19"/>
      <c r="E229" s="175">
        <f t="shared" si="2"/>
        <v>0</v>
      </c>
    </row>
    <row r="230" spans="1:7" ht="12.75" customHeight="1">
      <c r="B230" s="19" t="s">
        <v>1456</v>
      </c>
      <c r="E230" s="175">
        <f t="shared" si="2"/>
        <v>0</v>
      </c>
    </row>
    <row r="231" spans="1:7" ht="25.5" customHeight="1">
      <c r="B231" s="22" t="s">
        <v>1457</v>
      </c>
      <c r="E231" s="175">
        <f t="shared" si="2"/>
        <v>0</v>
      </c>
    </row>
    <row r="232" spans="1:7" ht="12.75" customHeight="1">
      <c r="B232" s="22" t="s">
        <v>971</v>
      </c>
      <c r="E232" s="175">
        <f t="shared" si="2"/>
        <v>0</v>
      </c>
    </row>
    <row r="233" spans="1:7" ht="12.75" customHeight="1">
      <c r="B233" s="22" t="s">
        <v>970</v>
      </c>
      <c r="E233" s="175">
        <f t="shared" si="2"/>
        <v>0</v>
      </c>
    </row>
    <row r="234" spans="1:7" ht="12.75" customHeight="1">
      <c r="B234" s="22" t="s">
        <v>1455</v>
      </c>
      <c r="C234" s="7" t="s">
        <v>1423</v>
      </c>
      <c r="E234" s="175">
        <f t="shared" si="2"/>
        <v>30</v>
      </c>
      <c r="F234" s="59">
        <f>+D234*E234</f>
        <v>0</v>
      </c>
      <c r="G234" s="106">
        <v>30</v>
      </c>
    </row>
    <row r="235" spans="1:7" ht="12.75" customHeight="1">
      <c r="B235" s="19" t="s">
        <v>23</v>
      </c>
      <c r="E235" s="175">
        <f t="shared" si="2"/>
        <v>0</v>
      </c>
    </row>
    <row r="236" spans="1:7" ht="38.25" customHeight="1">
      <c r="B236" s="22" t="s">
        <v>647</v>
      </c>
      <c r="E236" s="175">
        <f t="shared" si="2"/>
        <v>0</v>
      </c>
    </row>
    <row r="237" spans="1:7" ht="25.5" customHeight="1">
      <c r="B237" s="22" t="s">
        <v>648</v>
      </c>
      <c r="E237" s="175">
        <f t="shared" si="2"/>
        <v>0</v>
      </c>
    </row>
    <row r="238" spans="1:7" ht="12.75" customHeight="1">
      <c r="B238" s="22" t="s">
        <v>1455</v>
      </c>
      <c r="C238" s="7" t="s">
        <v>1423</v>
      </c>
      <c r="D238" s="143"/>
      <c r="E238" s="175">
        <f t="shared" ref="E238:E301" si="3">ROUND(G238*$G$43,0)</f>
        <v>40</v>
      </c>
      <c r="F238" s="59">
        <f>+D238*E238</f>
        <v>0</v>
      </c>
      <c r="G238" s="106">
        <v>40</v>
      </c>
    </row>
    <row r="239" spans="1:7" ht="12.75" customHeight="1">
      <c r="B239" s="19"/>
      <c r="E239" s="175">
        <f t="shared" si="3"/>
        <v>0</v>
      </c>
    </row>
    <row r="240" spans="1:7" ht="12.75" customHeight="1">
      <c r="A240" s="39" t="s">
        <v>769</v>
      </c>
      <c r="B240" s="37" t="s">
        <v>384</v>
      </c>
      <c r="E240" s="175">
        <f t="shared" si="3"/>
        <v>0</v>
      </c>
    </row>
    <row r="241" spans="1:7" ht="25.5" customHeight="1">
      <c r="B241" s="19" t="s">
        <v>1130</v>
      </c>
      <c r="E241" s="175">
        <f t="shared" si="3"/>
        <v>0</v>
      </c>
    </row>
    <row r="242" spans="1:7" ht="6" customHeight="1">
      <c r="B242" s="19"/>
      <c r="E242" s="175">
        <f t="shared" si="3"/>
        <v>0</v>
      </c>
    </row>
    <row r="243" spans="1:7" ht="38.25" customHeight="1">
      <c r="B243" s="19" t="s">
        <v>938</v>
      </c>
      <c r="C243" s="7" t="s">
        <v>825</v>
      </c>
      <c r="E243" s="175">
        <f t="shared" si="3"/>
        <v>50</v>
      </c>
      <c r="F243" s="59">
        <f>+D243*E243</f>
        <v>0</v>
      </c>
      <c r="G243" s="106">
        <v>50</v>
      </c>
    </row>
    <row r="244" spans="1:7" ht="6" customHeight="1">
      <c r="B244" s="19"/>
      <c r="E244" s="175">
        <f t="shared" si="3"/>
        <v>0</v>
      </c>
    </row>
    <row r="245" spans="1:7" ht="25.5" customHeight="1">
      <c r="B245" s="19" t="s">
        <v>1126</v>
      </c>
      <c r="C245" s="7" t="s">
        <v>825</v>
      </c>
      <c r="E245" s="175">
        <f t="shared" si="3"/>
        <v>60</v>
      </c>
      <c r="F245" s="59">
        <f>+D245*E245</f>
        <v>0</v>
      </c>
      <c r="G245" s="106">
        <v>60</v>
      </c>
    </row>
    <row r="246" spans="1:7" ht="6" customHeight="1">
      <c r="B246" s="19"/>
      <c r="E246" s="175">
        <f t="shared" si="3"/>
        <v>0</v>
      </c>
    </row>
    <row r="247" spans="1:7" ht="25.5" customHeight="1">
      <c r="B247" s="19" t="s">
        <v>1127</v>
      </c>
      <c r="C247" s="7" t="s">
        <v>825</v>
      </c>
      <c r="E247" s="175">
        <f t="shared" si="3"/>
        <v>150</v>
      </c>
      <c r="F247" s="59">
        <f>+D247*E247</f>
        <v>0</v>
      </c>
      <c r="G247" s="106">
        <v>150</v>
      </c>
    </row>
    <row r="248" spans="1:7" ht="6" customHeight="1">
      <c r="B248" s="19"/>
      <c r="E248" s="175">
        <f t="shared" si="3"/>
        <v>0</v>
      </c>
    </row>
    <row r="249" spans="1:7" ht="25.5" customHeight="1">
      <c r="B249" s="19" t="s">
        <v>1128</v>
      </c>
      <c r="C249" s="7" t="s">
        <v>825</v>
      </c>
      <c r="E249" s="175">
        <f t="shared" si="3"/>
        <v>200</v>
      </c>
      <c r="F249" s="59">
        <f>+D249*E249</f>
        <v>0</v>
      </c>
      <c r="G249" s="106">
        <v>200</v>
      </c>
    </row>
    <row r="250" spans="1:7" ht="6" customHeight="1">
      <c r="B250" s="19"/>
      <c r="E250" s="175">
        <f t="shared" si="3"/>
        <v>0</v>
      </c>
    </row>
    <row r="251" spans="1:7" ht="25.5" customHeight="1">
      <c r="B251" s="19" t="s">
        <v>1129</v>
      </c>
      <c r="C251" s="7" t="s">
        <v>825</v>
      </c>
      <c r="E251" s="175">
        <f t="shared" si="3"/>
        <v>80</v>
      </c>
      <c r="F251" s="59">
        <f>+D251*E251</f>
        <v>0</v>
      </c>
      <c r="G251" s="106">
        <v>80</v>
      </c>
    </row>
    <row r="252" spans="1:7" ht="12.75" customHeight="1">
      <c r="B252" s="19"/>
      <c r="E252" s="175">
        <f t="shared" si="3"/>
        <v>0</v>
      </c>
    </row>
    <row r="253" spans="1:7" ht="12.75" customHeight="1">
      <c r="A253" s="39" t="s">
        <v>771</v>
      </c>
      <c r="B253" s="37" t="s">
        <v>385</v>
      </c>
      <c r="E253" s="175">
        <f t="shared" si="3"/>
        <v>0</v>
      </c>
    </row>
    <row r="254" spans="1:7" ht="25.5" customHeight="1">
      <c r="B254" s="19" t="s">
        <v>44</v>
      </c>
      <c r="E254" s="175">
        <f t="shared" si="3"/>
        <v>0</v>
      </c>
    </row>
    <row r="255" spans="1:7" ht="9" customHeight="1">
      <c r="B255" s="19"/>
      <c r="E255" s="175">
        <f t="shared" si="3"/>
        <v>0</v>
      </c>
    </row>
    <row r="256" spans="1:7" ht="25.5" customHeight="1">
      <c r="B256" s="19" t="s">
        <v>1275</v>
      </c>
      <c r="E256" s="175">
        <f t="shared" si="3"/>
        <v>0</v>
      </c>
    </row>
    <row r="257" spans="1:7" ht="6" customHeight="1">
      <c r="B257" s="19"/>
      <c r="E257" s="175">
        <f t="shared" si="3"/>
        <v>0</v>
      </c>
    </row>
    <row r="258" spans="1:7" ht="25.5" customHeight="1">
      <c r="B258" s="19" t="s">
        <v>45</v>
      </c>
      <c r="C258" s="7" t="s">
        <v>292</v>
      </c>
      <c r="E258" s="175">
        <f t="shared" si="3"/>
        <v>75</v>
      </c>
      <c r="F258" s="59">
        <f>+D258*E258</f>
        <v>0</v>
      </c>
      <c r="G258" s="106">
        <v>75</v>
      </c>
    </row>
    <row r="259" spans="1:7" ht="6" customHeight="1">
      <c r="B259" s="19"/>
      <c r="E259" s="175">
        <f t="shared" si="3"/>
        <v>0</v>
      </c>
    </row>
    <row r="260" spans="1:7" ht="25.5" customHeight="1">
      <c r="B260" s="19" t="s">
        <v>46</v>
      </c>
      <c r="C260" s="7" t="s">
        <v>292</v>
      </c>
      <c r="E260" s="175">
        <f t="shared" si="3"/>
        <v>75</v>
      </c>
      <c r="F260" s="59">
        <f>+D260*E260</f>
        <v>0</v>
      </c>
      <c r="G260" s="106">
        <v>75</v>
      </c>
    </row>
    <row r="261" spans="1:7" ht="6" customHeight="1">
      <c r="B261" s="19"/>
      <c r="E261" s="175">
        <f t="shared" si="3"/>
        <v>0</v>
      </c>
    </row>
    <row r="262" spans="1:7" ht="25.5" customHeight="1">
      <c r="B262" s="19" t="s">
        <v>47</v>
      </c>
      <c r="C262" s="7" t="s">
        <v>292</v>
      </c>
      <c r="E262" s="175">
        <f t="shared" si="3"/>
        <v>75</v>
      </c>
      <c r="F262" s="59">
        <f>+D262*E262</f>
        <v>0</v>
      </c>
      <c r="G262" s="106">
        <v>75</v>
      </c>
    </row>
    <row r="263" spans="1:7" ht="6" customHeight="1">
      <c r="B263" s="19"/>
      <c r="E263" s="175">
        <f t="shared" si="3"/>
        <v>0</v>
      </c>
    </row>
    <row r="264" spans="1:7" ht="38.25" customHeight="1">
      <c r="B264" s="19" t="s">
        <v>148</v>
      </c>
      <c r="C264" s="7" t="s">
        <v>292</v>
      </c>
      <c r="E264" s="175">
        <f t="shared" si="3"/>
        <v>90</v>
      </c>
      <c r="F264" s="59">
        <f>+D264*E264</f>
        <v>0</v>
      </c>
      <c r="G264" s="106">
        <v>90</v>
      </c>
    </row>
    <row r="265" spans="1:7" ht="12.75" customHeight="1">
      <c r="A265" s="39" t="s">
        <v>976</v>
      </c>
      <c r="B265" s="37" t="s">
        <v>1930</v>
      </c>
      <c r="E265" s="175">
        <f t="shared" si="3"/>
        <v>0</v>
      </c>
    </row>
    <row r="266" spans="1:7" ht="38.25" customHeight="1">
      <c r="B266" s="19" t="s">
        <v>145</v>
      </c>
      <c r="E266" s="175">
        <f t="shared" si="3"/>
        <v>0</v>
      </c>
    </row>
    <row r="267" spans="1:7" ht="12.75" customHeight="1">
      <c r="B267" s="19" t="s">
        <v>1931</v>
      </c>
      <c r="E267" s="175">
        <f t="shared" si="3"/>
        <v>0</v>
      </c>
    </row>
    <row r="268" spans="1:7" ht="6" customHeight="1">
      <c r="B268" s="19"/>
      <c r="E268" s="175">
        <f t="shared" si="3"/>
        <v>0</v>
      </c>
    </row>
    <row r="269" spans="1:7" ht="12.75" customHeight="1">
      <c r="B269" s="19" t="s">
        <v>482</v>
      </c>
      <c r="E269" s="175">
        <f t="shared" si="3"/>
        <v>0</v>
      </c>
    </row>
    <row r="270" spans="1:7" ht="6" customHeight="1">
      <c r="B270" s="19"/>
      <c r="E270" s="175">
        <f t="shared" si="3"/>
        <v>0</v>
      </c>
    </row>
    <row r="271" spans="1:7" ht="12.75" customHeight="1">
      <c r="B271" s="19" t="s">
        <v>483</v>
      </c>
      <c r="C271" s="7" t="s">
        <v>292</v>
      </c>
      <c r="E271" s="175">
        <f t="shared" si="3"/>
        <v>80</v>
      </c>
      <c r="F271" s="59">
        <f>+D271*E271</f>
        <v>0</v>
      </c>
      <c r="G271" s="106">
        <v>80</v>
      </c>
    </row>
    <row r="272" spans="1:7" ht="6" customHeight="1">
      <c r="B272" s="19"/>
      <c r="E272" s="175">
        <f t="shared" si="3"/>
        <v>0</v>
      </c>
    </row>
    <row r="273" spans="1:7" ht="12.75" customHeight="1">
      <c r="B273" s="19" t="s">
        <v>484</v>
      </c>
      <c r="C273" s="7" t="s">
        <v>292</v>
      </c>
      <c r="E273" s="175">
        <f t="shared" si="3"/>
        <v>140</v>
      </c>
      <c r="F273" s="59">
        <f>+D273*E273</f>
        <v>0</v>
      </c>
      <c r="G273" s="106">
        <v>140</v>
      </c>
    </row>
    <row r="274" spans="1:7" ht="6" customHeight="1">
      <c r="B274" s="19"/>
      <c r="E274" s="175">
        <f t="shared" si="3"/>
        <v>0</v>
      </c>
    </row>
    <row r="275" spans="1:7" ht="12.75" customHeight="1">
      <c r="B275" s="19" t="s">
        <v>485</v>
      </c>
      <c r="C275" s="7" t="s">
        <v>292</v>
      </c>
      <c r="E275" s="175">
        <f t="shared" si="3"/>
        <v>110</v>
      </c>
      <c r="F275" s="59">
        <f>+D275*E275</f>
        <v>0</v>
      </c>
      <c r="G275" s="106">
        <v>110</v>
      </c>
    </row>
    <row r="276" spans="1:7" ht="6" customHeight="1">
      <c r="B276" s="19"/>
      <c r="E276" s="175">
        <f t="shared" si="3"/>
        <v>0</v>
      </c>
    </row>
    <row r="277" spans="1:7" ht="12.75" customHeight="1">
      <c r="B277" s="19" t="s">
        <v>486</v>
      </c>
      <c r="C277" s="7" t="s">
        <v>292</v>
      </c>
      <c r="E277" s="175">
        <f t="shared" si="3"/>
        <v>90</v>
      </c>
      <c r="F277" s="59">
        <f>+D277*E277</f>
        <v>0</v>
      </c>
      <c r="G277" s="106">
        <v>90</v>
      </c>
    </row>
    <row r="278" spans="1:7" ht="12.75" customHeight="1">
      <c r="B278" s="19"/>
      <c r="E278" s="175">
        <f t="shared" si="3"/>
        <v>0</v>
      </c>
    </row>
    <row r="279" spans="1:7" ht="25.5" customHeight="1">
      <c r="A279" s="39" t="s">
        <v>774</v>
      </c>
      <c r="B279" s="37" t="s">
        <v>386</v>
      </c>
      <c r="E279" s="175">
        <f t="shared" si="3"/>
        <v>0</v>
      </c>
    </row>
    <row r="280" spans="1:7" ht="51" customHeight="1">
      <c r="B280" s="19" t="s">
        <v>146</v>
      </c>
      <c r="E280" s="175">
        <f t="shared" si="3"/>
        <v>0</v>
      </c>
    </row>
    <row r="281" spans="1:7" ht="25.5" customHeight="1">
      <c r="B281" s="19" t="s">
        <v>147</v>
      </c>
      <c r="E281" s="175">
        <f t="shared" si="3"/>
        <v>0</v>
      </c>
    </row>
    <row r="282" spans="1:7" ht="6" customHeight="1">
      <c r="B282" s="19"/>
      <c r="E282" s="175">
        <f t="shared" si="3"/>
        <v>0</v>
      </c>
    </row>
    <row r="283" spans="1:7" ht="25.5" customHeight="1">
      <c r="B283" s="19" t="s">
        <v>1275</v>
      </c>
      <c r="E283" s="175">
        <f t="shared" si="3"/>
        <v>0</v>
      </c>
    </row>
    <row r="284" spans="1:7" ht="6" customHeight="1">
      <c r="B284" s="19"/>
      <c r="E284" s="175">
        <f t="shared" si="3"/>
        <v>0</v>
      </c>
    </row>
    <row r="285" spans="1:7" ht="38.25" customHeight="1">
      <c r="B285" s="19" t="s">
        <v>1777</v>
      </c>
      <c r="E285" s="175">
        <f t="shared" si="3"/>
        <v>0</v>
      </c>
    </row>
    <row r="286" spans="1:7" ht="12.75" customHeight="1">
      <c r="B286" s="22" t="s">
        <v>149</v>
      </c>
      <c r="C286" s="7" t="s">
        <v>292</v>
      </c>
      <c r="E286" s="175">
        <f t="shared" si="3"/>
        <v>60</v>
      </c>
      <c r="F286" s="59">
        <f t="shared" ref="F286:F300" si="4">+D286*E286</f>
        <v>0</v>
      </c>
      <c r="G286" s="106">
        <v>60</v>
      </c>
    </row>
    <row r="287" spans="1:7" ht="12.75" customHeight="1">
      <c r="B287" s="22" t="s">
        <v>150</v>
      </c>
      <c r="C287" s="7" t="s">
        <v>292</v>
      </c>
      <c r="E287" s="175">
        <f t="shared" si="3"/>
        <v>120</v>
      </c>
      <c r="F287" s="59">
        <f t="shared" si="4"/>
        <v>0</v>
      </c>
      <c r="G287" s="106">
        <v>120</v>
      </c>
    </row>
    <row r="288" spans="1:7" ht="12.75" customHeight="1">
      <c r="B288" s="22" t="s">
        <v>151</v>
      </c>
      <c r="C288" s="7" t="s">
        <v>292</v>
      </c>
      <c r="E288" s="175">
        <f t="shared" si="3"/>
        <v>100</v>
      </c>
      <c r="F288" s="59">
        <f t="shared" si="4"/>
        <v>0</v>
      </c>
      <c r="G288" s="106">
        <v>100</v>
      </c>
    </row>
    <row r="289" spans="1:7" ht="12.75" customHeight="1">
      <c r="B289" s="22" t="s">
        <v>152</v>
      </c>
      <c r="C289" s="7" t="s">
        <v>292</v>
      </c>
      <c r="E289" s="175">
        <f t="shared" si="3"/>
        <v>150</v>
      </c>
      <c r="F289" s="59">
        <f t="shared" si="4"/>
        <v>0</v>
      </c>
      <c r="G289" s="106">
        <v>150</v>
      </c>
    </row>
    <row r="290" spans="1:7" ht="12.75" customHeight="1">
      <c r="B290" s="22" t="s">
        <v>153</v>
      </c>
      <c r="C290" s="7" t="s">
        <v>292</v>
      </c>
      <c r="E290" s="175">
        <f t="shared" si="3"/>
        <v>100</v>
      </c>
      <c r="F290" s="59">
        <f t="shared" si="4"/>
        <v>0</v>
      </c>
      <c r="G290" s="106">
        <v>100</v>
      </c>
    </row>
    <row r="291" spans="1:7" ht="12.75" customHeight="1">
      <c r="B291" s="22" t="s">
        <v>154</v>
      </c>
      <c r="C291" s="7" t="s">
        <v>292</v>
      </c>
      <c r="E291" s="175">
        <f t="shared" si="3"/>
        <v>100</v>
      </c>
      <c r="F291" s="59">
        <f t="shared" si="4"/>
        <v>0</v>
      </c>
      <c r="G291" s="106">
        <v>100</v>
      </c>
    </row>
    <row r="292" spans="1:7" ht="12.75" customHeight="1">
      <c r="B292" s="22" t="s">
        <v>155</v>
      </c>
      <c r="C292" s="7" t="s">
        <v>292</v>
      </c>
      <c r="E292" s="175">
        <f t="shared" si="3"/>
        <v>120</v>
      </c>
      <c r="F292" s="59">
        <f t="shared" si="4"/>
        <v>0</v>
      </c>
      <c r="G292" s="106">
        <v>120</v>
      </c>
    </row>
    <row r="293" spans="1:7" ht="12.75" customHeight="1">
      <c r="B293" s="22" t="s">
        <v>156</v>
      </c>
      <c r="C293" s="7" t="s">
        <v>292</v>
      </c>
      <c r="E293" s="175">
        <f t="shared" si="3"/>
        <v>160</v>
      </c>
      <c r="F293" s="59">
        <f t="shared" si="4"/>
        <v>0</v>
      </c>
      <c r="G293" s="106">
        <v>160</v>
      </c>
    </row>
    <row r="294" spans="1:7" ht="12.75" customHeight="1">
      <c r="B294" s="134" t="s">
        <v>157</v>
      </c>
      <c r="C294" s="122" t="s">
        <v>292</v>
      </c>
      <c r="D294" s="124"/>
      <c r="E294" s="175">
        <f t="shared" si="3"/>
        <v>130</v>
      </c>
      <c r="F294" s="59">
        <f t="shared" si="4"/>
        <v>0</v>
      </c>
      <c r="G294" s="106">
        <v>130</v>
      </c>
    </row>
    <row r="295" spans="1:7" ht="12.75" customHeight="1">
      <c r="B295" s="22" t="s">
        <v>158</v>
      </c>
      <c r="C295" s="7" t="s">
        <v>292</v>
      </c>
      <c r="E295" s="175">
        <f t="shared" si="3"/>
        <v>150</v>
      </c>
      <c r="F295" s="59">
        <f t="shared" si="4"/>
        <v>0</v>
      </c>
      <c r="G295" s="106">
        <v>150</v>
      </c>
    </row>
    <row r="296" spans="1:7" ht="12.75" customHeight="1">
      <c r="B296" s="22" t="s">
        <v>159</v>
      </c>
      <c r="C296" s="7" t="s">
        <v>292</v>
      </c>
      <c r="E296" s="175">
        <f t="shared" si="3"/>
        <v>80</v>
      </c>
      <c r="F296" s="59">
        <f t="shared" si="4"/>
        <v>0</v>
      </c>
      <c r="G296" s="106">
        <v>80</v>
      </c>
    </row>
    <row r="297" spans="1:7" ht="12.75" customHeight="1">
      <c r="B297" s="22" t="s">
        <v>160</v>
      </c>
      <c r="C297" s="7" t="s">
        <v>292</v>
      </c>
      <c r="E297" s="175">
        <f t="shared" si="3"/>
        <v>80</v>
      </c>
      <c r="F297" s="59">
        <f t="shared" si="4"/>
        <v>0</v>
      </c>
      <c r="G297" s="106">
        <v>80</v>
      </c>
    </row>
    <row r="298" spans="1:7" ht="12.75" customHeight="1">
      <c r="B298" s="22" t="s">
        <v>158</v>
      </c>
      <c r="C298" s="7" t="s">
        <v>292</v>
      </c>
      <c r="E298" s="175">
        <f t="shared" si="3"/>
        <v>150</v>
      </c>
      <c r="F298" s="59">
        <f t="shared" si="4"/>
        <v>0</v>
      </c>
      <c r="G298" s="106">
        <v>150</v>
      </c>
    </row>
    <row r="299" spans="1:7" ht="12.75" customHeight="1">
      <c r="B299" s="22" t="s">
        <v>161</v>
      </c>
      <c r="C299" s="7" t="s">
        <v>292</v>
      </c>
      <c r="E299" s="175">
        <f t="shared" si="3"/>
        <v>100</v>
      </c>
      <c r="F299" s="59">
        <f t="shared" si="4"/>
        <v>0</v>
      </c>
      <c r="G299" s="106">
        <v>100</v>
      </c>
    </row>
    <row r="300" spans="1:7" ht="12.75" customHeight="1">
      <c r="B300" s="22" t="s">
        <v>162</v>
      </c>
      <c r="C300" s="7" t="s">
        <v>292</v>
      </c>
      <c r="E300" s="175">
        <f t="shared" si="3"/>
        <v>120</v>
      </c>
      <c r="F300" s="59">
        <f t="shared" si="4"/>
        <v>0</v>
      </c>
      <c r="G300" s="106">
        <v>120</v>
      </c>
    </row>
    <row r="301" spans="1:7" ht="12.75" customHeight="1">
      <c r="B301" s="19"/>
      <c r="E301" s="175">
        <f t="shared" si="3"/>
        <v>0</v>
      </c>
    </row>
    <row r="302" spans="1:7" ht="12.75" customHeight="1">
      <c r="A302" s="39" t="s">
        <v>1262</v>
      </c>
      <c r="B302" s="37" t="s">
        <v>1138</v>
      </c>
      <c r="E302" s="175">
        <f t="shared" ref="E302:E338" si="5">ROUND(G302*$G$43,0)</f>
        <v>0</v>
      </c>
    </row>
    <row r="303" spans="1:7" ht="51">
      <c r="B303" s="19" t="s">
        <v>331</v>
      </c>
      <c r="E303" s="175">
        <f t="shared" si="5"/>
        <v>0</v>
      </c>
    </row>
    <row r="304" spans="1:7" ht="12.75" customHeight="1">
      <c r="B304" s="19" t="s">
        <v>1506</v>
      </c>
      <c r="E304" s="175">
        <f t="shared" si="5"/>
        <v>0</v>
      </c>
    </row>
    <row r="305" spans="1:7" ht="6" customHeight="1">
      <c r="B305" s="19"/>
      <c r="E305" s="175">
        <f t="shared" si="5"/>
        <v>0</v>
      </c>
    </row>
    <row r="306" spans="1:7" ht="25.5" customHeight="1">
      <c r="B306" s="19" t="s">
        <v>1507</v>
      </c>
      <c r="E306" s="175">
        <f t="shared" si="5"/>
        <v>0</v>
      </c>
    </row>
    <row r="307" spans="1:7" ht="12.75" customHeight="1">
      <c r="B307" s="19" t="s">
        <v>1831</v>
      </c>
      <c r="C307" s="7" t="s">
        <v>1423</v>
      </c>
      <c r="E307" s="175">
        <f t="shared" si="5"/>
        <v>30</v>
      </c>
      <c r="F307" s="59">
        <f>+D307*E307</f>
        <v>0</v>
      </c>
      <c r="G307" s="106">
        <v>30</v>
      </c>
    </row>
    <row r="308" spans="1:7" ht="25.5" customHeight="1">
      <c r="B308" s="19" t="s">
        <v>1508</v>
      </c>
      <c r="E308" s="175">
        <f t="shared" si="5"/>
        <v>0</v>
      </c>
    </row>
    <row r="309" spans="1:7" ht="12.75" customHeight="1">
      <c r="B309" s="19" t="s">
        <v>1509</v>
      </c>
      <c r="C309" s="7" t="s">
        <v>1423</v>
      </c>
      <c r="E309" s="175">
        <f t="shared" si="5"/>
        <v>30</v>
      </c>
      <c r="F309" s="59">
        <f>+D309*E309</f>
        <v>0</v>
      </c>
      <c r="G309" s="106">
        <v>30</v>
      </c>
    </row>
    <row r="310" spans="1:7" ht="12.75" customHeight="1">
      <c r="A310" s="39" t="s">
        <v>174</v>
      </c>
      <c r="B310" s="37" t="s">
        <v>1510</v>
      </c>
      <c r="E310" s="175">
        <f t="shared" si="5"/>
        <v>0</v>
      </c>
    </row>
    <row r="311" spans="1:7" ht="38.25" customHeight="1">
      <c r="B311" s="19" t="s">
        <v>1511</v>
      </c>
      <c r="E311" s="175">
        <f t="shared" si="5"/>
        <v>0</v>
      </c>
    </row>
    <row r="312" spans="1:7" ht="12.75" customHeight="1">
      <c r="B312" s="19" t="s">
        <v>1364</v>
      </c>
      <c r="E312" s="175">
        <f t="shared" si="5"/>
        <v>0</v>
      </c>
    </row>
    <row r="313" spans="1:7" ht="12.75" customHeight="1">
      <c r="B313" s="19" t="s">
        <v>43</v>
      </c>
      <c r="C313" s="7" t="s">
        <v>1739</v>
      </c>
      <c r="E313" s="175">
        <f t="shared" si="5"/>
        <v>380</v>
      </c>
      <c r="F313" s="59">
        <f>+D313*E313</f>
        <v>0</v>
      </c>
      <c r="G313" s="106">
        <v>380</v>
      </c>
    </row>
    <row r="314" spans="1:7" ht="12.75" customHeight="1">
      <c r="B314" s="19"/>
      <c r="E314" s="175">
        <f t="shared" si="5"/>
        <v>0</v>
      </c>
    </row>
    <row r="315" spans="1:7" ht="12.75" customHeight="1">
      <c r="A315" s="39" t="s">
        <v>1731</v>
      </c>
      <c r="B315" s="33" t="s">
        <v>387</v>
      </c>
      <c r="E315" s="175">
        <f t="shared" si="5"/>
        <v>0</v>
      </c>
    </row>
    <row r="316" spans="1:7" ht="25.5" customHeight="1">
      <c r="B316" s="19" t="s">
        <v>1365</v>
      </c>
      <c r="E316" s="175">
        <f t="shared" si="5"/>
        <v>0</v>
      </c>
    </row>
    <row r="317" spans="1:7" ht="25.5" customHeight="1">
      <c r="B317" s="19" t="s">
        <v>1366</v>
      </c>
      <c r="E317" s="175">
        <f t="shared" si="5"/>
        <v>0</v>
      </c>
    </row>
    <row r="318" spans="1:7" ht="12.75" customHeight="1">
      <c r="B318" s="19" t="s">
        <v>1118</v>
      </c>
      <c r="E318" s="175">
        <f t="shared" si="5"/>
        <v>0</v>
      </c>
    </row>
    <row r="319" spans="1:7" ht="12.75" customHeight="1">
      <c r="B319" s="19" t="s">
        <v>43</v>
      </c>
      <c r="C319" s="7" t="s">
        <v>1739</v>
      </c>
      <c r="E319" s="175">
        <f t="shared" si="5"/>
        <v>380</v>
      </c>
      <c r="F319" s="59">
        <f>+D319*E319</f>
        <v>0</v>
      </c>
      <c r="G319" s="106">
        <v>380</v>
      </c>
    </row>
    <row r="320" spans="1:7" ht="12.75" customHeight="1">
      <c r="B320" s="19"/>
      <c r="E320" s="175">
        <f t="shared" si="5"/>
        <v>0</v>
      </c>
    </row>
    <row r="321" spans="1:7" ht="12.75" customHeight="1">
      <c r="B321" s="19"/>
      <c r="E321" s="175">
        <f t="shared" si="5"/>
        <v>0</v>
      </c>
    </row>
    <row r="322" spans="1:7" ht="12.75" customHeight="1">
      <c r="A322" s="39" t="s">
        <v>1620</v>
      </c>
      <c r="B322" s="37" t="s">
        <v>880</v>
      </c>
      <c r="E322" s="175">
        <f t="shared" si="5"/>
        <v>0</v>
      </c>
    </row>
    <row r="323" spans="1:7" ht="25.5" customHeight="1">
      <c r="B323" s="19" t="s">
        <v>566</v>
      </c>
      <c r="E323" s="175">
        <f t="shared" si="5"/>
        <v>0</v>
      </c>
    </row>
    <row r="324" spans="1:7" ht="12.75" customHeight="1">
      <c r="B324" s="19" t="s">
        <v>567</v>
      </c>
      <c r="E324" s="175">
        <f t="shared" si="5"/>
        <v>0</v>
      </c>
    </row>
    <row r="325" spans="1:7" ht="12.75" customHeight="1">
      <c r="B325" s="19" t="s">
        <v>115</v>
      </c>
      <c r="C325" s="7" t="s">
        <v>1423</v>
      </c>
      <c r="E325" s="175">
        <f t="shared" si="5"/>
        <v>20</v>
      </c>
      <c r="F325" s="59">
        <f>+D325*E325</f>
        <v>0</v>
      </c>
      <c r="G325" s="106">
        <v>20</v>
      </c>
    </row>
    <row r="326" spans="1:7" ht="12.75" customHeight="1">
      <c r="B326" s="19"/>
      <c r="E326" s="175">
        <f t="shared" si="5"/>
        <v>0</v>
      </c>
    </row>
    <row r="327" spans="1:7" ht="12.75" customHeight="1">
      <c r="B327" s="19"/>
      <c r="E327" s="175">
        <f t="shared" si="5"/>
        <v>0</v>
      </c>
    </row>
    <row r="328" spans="1:7" ht="12.75" customHeight="1">
      <c r="A328" s="126" t="s">
        <v>1625</v>
      </c>
      <c r="B328" s="33" t="s">
        <v>1832</v>
      </c>
      <c r="E328" s="175">
        <f t="shared" si="5"/>
        <v>0</v>
      </c>
    </row>
    <row r="329" spans="1:7" ht="12.75" customHeight="1">
      <c r="B329" s="19" t="s">
        <v>1833</v>
      </c>
      <c r="E329" s="175">
        <f t="shared" si="5"/>
        <v>0</v>
      </c>
    </row>
    <row r="330" spans="1:7" ht="12.75" customHeight="1">
      <c r="B330" s="19" t="s">
        <v>1834</v>
      </c>
      <c r="C330" s="7" t="s">
        <v>1423</v>
      </c>
      <c r="E330" s="175">
        <f t="shared" si="5"/>
        <v>56</v>
      </c>
      <c r="F330" s="59">
        <f>D330*E330</f>
        <v>0</v>
      </c>
      <c r="G330" s="106">
        <v>56</v>
      </c>
    </row>
    <row r="331" spans="1:7" ht="12.75" customHeight="1">
      <c r="B331" s="19"/>
      <c r="E331" s="175">
        <f t="shared" si="5"/>
        <v>0</v>
      </c>
    </row>
    <row r="332" spans="1:7" ht="12.75" customHeight="1">
      <c r="B332" s="120"/>
      <c r="C332" s="122"/>
      <c r="D332" s="124"/>
      <c r="E332" s="175">
        <f t="shared" si="5"/>
        <v>0</v>
      </c>
    </row>
    <row r="333" spans="1:7" ht="18" customHeight="1">
      <c r="A333" s="128" t="s">
        <v>1629</v>
      </c>
      <c r="B333" s="130" t="s">
        <v>1139</v>
      </c>
      <c r="C333" s="122"/>
      <c r="D333" s="124"/>
      <c r="E333" s="175">
        <f t="shared" si="5"/>
        <v>0</v>
      </c>
    </row>
    <row r="334" spans="1:7" ht="51">
      <c r="B334" s="120" t="s">
        <v>1140</v>
      </c>
      <c r="C334" s="122"/>
      <c r="D334" s="124"/>
      <c r="E334" s="175">
        <f t="shared" si="5"/>
        <v>0</v>
      </c>
    </row>
    <row r="335" spans="1:7">
      <c r="B335" s="120" t="s">
        <v>455</v>
      </c>
      <c r="C335" s="122"/>
      <c r="D335" s="124"/>
      <c r="E335" s="175">
        <f t="shared" si="5"/>
        <v>0</v>
      </c>
    </row>
    <row r="336" spans="1:7" ht="5.25" customHeight="1">
      <c r="B336" s="120"/>
      <c r="C336" s="122"/>
      <c r="D336" s="124"/>
      <c r="E336" s="175">
        <f t="shared" si="5"/>
        <v>0</v>
      </c>
    </row>
    <row r="337" spans="2:7" ht="25.5">
      <c r="B337" s="120" t="s">
        <v>456</v>
      </c>
      <c r="C337" s="122"/>
      <c r="D337" s="124"/>
      <c r="E337" s="175">
        <f t="shared" si="5"/>
        <v>0</v>
      </c>
    </row>
    <row r="338" spans="2:7">
      <c r="B338" s="120" t="s">
        <v>1141</v>
      </c>
      <c r="C338" s="122" t="s">
        <v>1739</v>
      </c>
      <c r="D338" s="124"/>
      <c r="E338" s="175">
        <f t="shared" si="5"/>
        <v>70</v>
      </c>
      <c r="F338" s="59">
        <f>+D338*E338</f>
        <v>0</v>
      </c>
      <c r="G338" s="106">
        <v>70</v>
      </c>
    </row>
    <row r="339" spans="2:7" ht="4.5" customHeight="1">
      <c r="B339" s="120"/>
      <c r="C339" s="122"/>
      <c r="D339" s="124"/>
    </row>
    <row r="340" spans="2:7">
      <c r="B340" s="120" t="s">
        <v>457</v>
      </c>
      <c r="C340" s="122" t="s">
        <v>289</v>
      </c>
      <c r="D340" s="124"/>
      <c r="E340" s="175">
        <v>10</v>
      </c>
      <c r="F340" s="59">
        <f>+D340*E340</f>
        <v>0</v>
      </c>
    </row>
    <row r="341" spans="2:7" ht="3.75" customHeight="1">
      <c r="B341" s="120"/>
      <c r="C341" s="122"/>
      <c r="D341" s="124"/>
    </row>
    <row r="342" spans="2:7">
      <c r="B342" s="120" t="s">
        <v>458</v>
      </c>
      <c r="C342" s="122" t="s">
        <v>705</v>
      </c>
      <c r="D342" s="124"/>
      <c r="E342" s="175">
        <v>30</v>
      </c>
      <c r="F342" s="59">
        <f>+D342*E342</f>
        <v>0</v>
      </c>
    </row>
    <row r="343" spans="2:7" ht="4.5" customHeight="1">
      <c r="B343" s="120"/>
      <c r="C343" s="122"/>
      <c r="D343" s="124"/>
    </row>
    <row r="344" spans="2:7">
      <c r="B344" s="120" t="s">
        <v>459</v>
      </c>
      <c r="C344" s="122" t="s">
        <v>292</v>
      </c>
      <c r="D344" s="124"/>
      <c r="E344" s="175">
        <v>30</v>
      </c>
      <c r="F344" s="59">
        <f>+D344*E344</f>
        <v>0</v>
      </c>
    </row>
    <row r="345" spans="2:7" ht="3.75" customHeight="1">
      <c r="B345" s="120"/>
      <c r="C345" s="122"/>
      <c r="D345" s="124"/>
    </row>
    <row r="346" spans="2:7">
      <c r="B346" s="120" t="s">
        <v>460</v>
      </c>
      <c r="C346" s="122" t="s">
        <v>292</v>
      </c>
      <c r="D346" s="124"/>
      <c r="E346" s="175">
        <v>50</v>
      </c>
      <c r="F346" s="59">
        <f>+D346*E346</f>
        <v>0</v>
      </c>
    </row>
    <row r="347" spans="2:7" ht="3.75" customHeight="1">
      <c r="B347" s="120"/>
      <c r="C347" s="122"/>
      <c r="D347" s="124"/>
    </row>
    <row r="348" spans="2:7" ht="25.5">
      <c r="B348" s="120" t="s">
        <v>461</v>
      </c>
      <c r="C348" s="122" t="s">
        <v>292</v>
      </c>
      <c r="D348" s="124"/>
      <c r="E348" s="175">
        <v>20</v>
      </c>
      <c r="F348" s="59">
        <f>+D348*E348</f>
        <v>0</v>
      </c>
    </row>
    <row r="349" spans="2:7" ht="12.75" customHeight="1">
      <c r="B349" s="120"/>
      <c r="C349" s="122"/>
      <c r="D349" s="124"/>
    </row>
    <row r="350" spans="2:7" ht="12.75" customHeight="1">
      <c r="B350" s="30"/>
      <c r="C350" s="9"/>
      <c r="D350" s="10"/>
      <c r="E350" s="178"/>
      <c r="F350" s="60"/>
      <c r="G350" s="109"/>
    </row>
    <row r="351" spans="2:7" ht="12.75" customHeight="1">
      <c r="B351" s="275" t="s">
        <v>281</v>
      </c>
      <c r="C351" s="276"/>
      <c r="D351" s="276"/>
      <c r="E351" s="277">
        <f>SUM(F40:F349)</f>
        <v>0</v>
      </c>
      <c r="F351" s="277"/>
      <c r="G351" s="103"/>
    </row>
    <row r="352" spans="2:7"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sheetData>
  <mergeCells count="2">
    <mergeCell ref="B351:D351"/>
    <mergeCell ref="E351:F351"/>
  </mergeCells>
  <phoneticPr fontId="0" type="noConversion"/>
  <pageMargins left="0.94488188976377963" right="0.15748031496062992" top="0.98425196850393704" bottom="0.98425196850393704" header="0.51181102362204722" footer="0.51181102362204722"/>
  <pageSetup paperSize="9" firstPageNumber="6" orientation="portrait" useFirstPageNumber="1" horizontalDpi="300" verticalDpi="300" r:id="rId1"/>
  <headerFooter alignWithMargins="0">
    <oddFooter>&amp;C&amp;F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869F1-6C69-40D3-B5F5-742716BF32B4}">
  <sheetPr>
    <tabColor rgb="FFCFE3C7"/>
    <pageSetUpPr fitToPage="1"/>
  </sheetPr>
  <dimension ref="B1:J160"/>
  <sheetViews>
    <sheetView tabSelected="1" view="pageBreakPreview" zoomScaleNormal="100" zoomScaleSheetLayoutView="100" zoomScalePageLayoutView="70" workbookViewId="0">
      <selection activeCell="Q19" sqref="Q19"/>
    </sheetView>
  </sheetViews>
  <sheetFormatPr defaultColWidth="8.85546875" defaultRowHeight="12.75"/>
  <cols>
    <col min="1" max="1" width="1.28515625" style="199" customWidth="1"/>
    <col min="2" max="2" width="7.7109375" style="240" customWidth="1"/>
    <col min="3" max="3" width="55.7109375" style="260" customWidth="1"/>
    <col min="4" max="4" width="21.28515625" style="261" customWidth="1"/>
    <col min="5" max="5" width="11.140625" style="223" bestFit="1" customWidth="1"/>
    <col min="6" max="6" width="15.7109375" style="223" customWidth="1"/>
    <col min="7" max="7" width="15.7109375" style="224" customWidth="1"/>
    <col min="8" max="8" width="15.5703125" style="225" customWidth="1"/>
    <col min="9" max="9" width="11.7109375" style="249" hidden="1" customWidth="1"/>
    <col min="10" max="10" width="31.42578125" style="231" customWidth="1"/>
    <col min="11" max="13" width="8.85546875" style="199"/>
    <col min="14" max="14" width="18.28515625" style="199" customWidth="1"/>
    <col min="15" max="16384" width="8.85546875" style="199"/>
  </cols>
  <sheetData>
    <row r="1" spans="2:10">
      <c r="B1" s="295" t="s">
        <v>2008</v>
      </c>
      <c r="C1" s="295"/>
      <c r="D1" s="295"/>
      <c r="E1" s="295"/>
      <c r="F1" s="295"/>
      <c r="G1" s="295"/>
      <c r="H1" s="295"/>
      <c r="I1" s="295"/>
      <c r="J1" s="295"/>
    </row>
    <row r="2" spans="2:10">
      <c r="B2" s="235"/>
      <c r="C2" s="247"/>
      <c r="D2" s="248"/>
      <c r="E2" s="200"/>
      <c r="F2" s="200"/>
      <c r="G2" s="200"/>
      <c r="H2" s="201"/>
    </row>
    <row r="3" spans="2:10" s="250" customFormat="1" ht="25.5">
      <c r="B3" s="236" t="s">
        <v>1947</v>
      </c>
      <c r="C3" s="241" t="s">
        <v>274</v>
      </c>
      <c r="D3" s="227" t="s">
        <v>1948</v>
      </c>
      <c r="E3" s="202" t="s">
        <v>1949</v>
      </c>
      <c r="F3" s="202" t="s">
        <v>1950</v>
      </c>
      <c r="G3" s="202" t="s">
        <v>1951</v>
      </c>
      <c r="H3" s="203" t="s">
        <v>1952</v>
      </c>
      <c r="I3" s="228" t="s">
        <v>278</v>
      </c>
      <c r="J3" s="229" t="s">
        <v>1954</v>
      </c>
    </row>
    <row r="4" spans="2:10">
      <c r="B4" s="296"/>
      <c r="C4" s="296"/>
      <c r="D4" s="296"/>
      <c r="E4" s="296"/>
      <c r="F4" s="296"/>
      <c r="G4" s="296"/>
      <c r="H4" s="296"/>
      <c r="I4" s="230"/>
    </row>
    <row r="5" spans="2:10" s="251" customFormat="1">
      <c r="B5" s="246"/>
      <c r="C5" s="297" t="s">
        <v>2009</v>
      </c>
      <c r="D5" s="297"/>
      <c r="E5" s="297"/>
      <c r="F5" s="297"/>
      <c r="G5" s="297"/>
      <c r="H5" s="297"/>
      <c r="I5" s="232"/>
      <c r="J5" s="233"/>
    </row>
    <row r="6" spans="2:10" s="253" customFormat="1">
      <c r="B6" s="237"/>
      <c r="C6" s="242"/>
      <c r="D6" s="245"/>
      <c r="E6" s="245"/>
      <c r="F6" s="245"/>
      <c r="G6" s="245"/>
      <c r="H6" s="245"/>
      <c r="I6" s="215"/>
      <c r="J6" s="252"/>
    </row>
    <row r="7" spans="2:10">
      <c r="B7" s="238" t="s">
        <v>293</v>
      </c>
      <c r="C7" s="298" t="s">
        <v>2011</v>
      </c>
      <c r="D7" s="299"/>
      <c r="E7" s="299"/>
      <c r="F7" s="299"/>
      <c r="G7" s="299"/>
      <c r="H7" s="300"/>
      <c r="I7" s="212"/>
      <c r="J7" s="254"/>
    </row>
    <row r="8" spans="2:10">
      <c r="B8" s="237"/>
      <c r="C8" s="243"/>
      <c r="D8" s="226"/>
      <c r="E8" s="215"/>
      <c r="F8" s="215"/>
      <c r="G8" s="221"/>
      <c r="H8" s="216"/>
      <c r="I8" s="215"/>
      <c r="J8" s="259"/>
    </row>
    <row r="9" spans="2:10" ht="51">
      <c r="B9" s="282" t="s">
        <v>2012</v>
      </c>
      <c r="C9" s="197" t="s">
        <v>1957</v>
      </c>
      <c r="D9" s="286"/>
      <c r="E9" s="204"/>
      <c r="F9" s="205"/>
      <c r="G9" s="206"/>
      <c r="H9" s="207"/>
      <c r="I9" s="212"/>
      <c r="J9" s="283"/>
    </row>
    <row r="10" spans="2:10" ht="16.5" customHeight="1">
      <c r="B10" s="282"/>
      <c r="C10" s="196" t="s">
        <v>2004</v>
      </c>
      <c r="D10" s="289"/>
      <c r="E10" s="217"/>
      <c r="F10" s="218"/>
      <c r="G10" s="219"/>
      <c r="H10" s="220"/>
      <c r="I10" s="212"/>
      <c r="J10" s="284"/>
    </row>
    <row r="11" spans="2:10" ht="39.75" customHeight="1">
      <c r="B11" s="282"/>
      <c r="C11" s="196" t="s">
        <v>1958</v>
      </c>
      <c r="D11" s="255"/>
      <c r="E11" s="217"/>
      <c r="F11" s="218"/>
      <c r="G11" s="219"/>
      <c r="H11" s="220"/>
      <c r="I11" s="212"/>
      <c r="J11" s="284"/>
    </row>
    <row r="12" spans="2:10" ht="39.75" customHeight="1">
      <c r="B12" s="282"/>
      <c r="C12" s="196" t="s">
        <v>1959</v>
      </c>
      <c r="D12" s="255"/>
      <c r="E12" s="217"/>
      <c r="F12" s="218"/>
      <c r="G12" s="219"/>
      <c r="H12" s="220"/>
      <c r="I12" s="212"/>
      <c r="J12" s="284"/>
    </row>
    <row r="13" spans="2:10" ht="30" customHeight="1">
      <c r="B13" s="282"/>
      <c r="C13" s="196" t="s">
        <v>1996</v>
      </c>
      <c r="D13" s="255"/>
      <c r="E13" s="217"/>
      <c r="F13" s="218"/>
      <c r="G13" s="219"/>
      <c r="H13" s="220"/>
      <c r="I13" s="212"/>
      <c r="J13" s="284"/>
    </row>
    <row r="14" spans="2:10" ht="39.75" customHeight="1">
      <c r="B14" s="282"/>
      <c r="C14" s="196" t="s">
        <v>1960</v>
      </c>
      <c r="D14" s="255"/>
      <c r="E14" s="217"/>
      <c r="F14" s="218"/>
      <c r="G14" s="219"/>
      <c r="H14" s="220"/>
      <c r="I14" s="212"/>
      <c r="J14" s="284"/>
    </row>
    <row r="15" spans="2:10" ht="39.75" customHeight="1">
      <c r="B15" s="282"/>
      <c r="C15" s="196" t="s">
        <v>1961</v>
      </c>
      <c r="D15" s="255"/>
      <c r="E15" s="217"/>
      <c r="F15" s="218"/>
      <c r="G15" s="219"/>
      <c r="H15" s="220"/>
      <c r="I15" s="212"/>
      <c r="J15" s="284"/>
    </row>
    <row r="16" spans="2:10" ht="20.25" customHeight="1">
      <c r="B16" s="282"/>
      <c r="C16" s="196" t="s">
        <v>1962</v>
      </c>
      <c r="D16" s="255"/>
      <c r="E16" s="217"/>
      <c r="F16" s="218"/>
      <c r="G16" s="219"/>
      <c r="H16" s="220"/>
      <c r="I16" s="212"/>
      <c r="J16" s="284"/>
    </row>
    <row r="17" spans="2:10" ht="23.25" customHeight="1">
      <c r="B17" s="282"/>
      <c r="C17" s="193" t="s">
        <v>1963</v>
      </c>
      <c r="D17" s="255"/>
      <c r="E17" s="217"/>
      <c r="F17" s="218"/>
      <c r="G17" s="219"/>
      <c r="H17" s="220"/>
      <c r="I17" s="212"/>
      <c r="J17" s="284"/>
    </row>
    <row r="18" spans="2:10" ht="20.25" customHeight="1">
      <c r="B18" s="282"/>
      <c r="C18" s="193" t="s">
        <v>2005</v>
      </c>
      <c r="D18" s="255"/>
      <c r="E18" s="217"/>
      <c r="F18" s="218"/>
      <c r="G18" s="219"/>
      <c r="H18" s="220"/>
      <c r="I18" s="212"/>
      <c r="J18" s="284"/>
    </row>
    <row r="19" spans="2:10" ht="21.75" customHeight="1">
      <c r="B19" s="282"/>
      <c r="C19" s="193" t="s">
        <v>1964</v>
      </c>
      <c r="D19" s="255"/>
      <c r="E19" s="217"/>
      <c r="F19" s="218"/>
      <c r="G19" s="219"/>
      <c r="H19" s="220"/>
      <c r="I19" s="212"/>
      <c r="J19" s="284"/>
    </row>
    <row r="20" spans="2:10" ht="21" customHeight="1">
      <c r="B20" s="282"/>
      <c r="C20" s="193" t="s">
        <v>1965</v>
      </c>
      <c r="D20" s="255"/>
      <c r="E20" s="217"/>
      <c r="F20" s="218"/>
      <c r="G20" s="219"/>
      <c r="H20" s="220"/>
      <c r="I20" s="212"/>
      <c r="J20" s="284"/>
    </row>
    <row r="21" spans="2:10" ht="19.5" customHeight="1">
      <c r="B21" s="282"/>
      <c r="C21" s="193" t="s">
        <v>2002</v>
      </c>
      <c r="D21" s="255"/>
      <c r="E21" s="217"/>
      <c r="F21" s="218"/>
      <c r="G21" s="219"/>
      <c r="H21" s="220"/>
      <c r="I21" s="212"/>
      <c r="J21" s="284"/>
    </row>
    <row r="22" spans="2:10" ht="18.75" customHeight="1">
      <c r="B22" s="282"/>
      <c r="C22" s="193" t="s">
        <v>1966</v>
      </c>
      <c r="D22" s="255"/>
      <c r="E22" s="217"/>
      <c r="F22" s="218"/>
      <c r="G22" s="219"/>
      <c r="H22" s="220"/>
      <c r="I22" s="212"/>
      <c r="J22" s="284"/>
    </row>
    <row r="23" spans="2:10" ht="17.25" customHeight="1">
      <c r="B23" s="282"/>
      <c r="C23" s="193" t="s">
        <v>1967</v>
      </c>
      <c r="D23" s="255"/>
      <c r="E23" s="217"/>
      <c r="F23" s="218"/>
      <c r="G23" s="219"/>
      <c r="H23" s="220"/>
      <c r="I23" s="212"/>
      <c r="J23" s="284"/>
    </row>
    <row r="24" spans="2:10" ht="15" customHeight="1">
      <c r="B24" s="282"/>
      <c r="C24" s="193" t="s">
        <v>1968</v>
      </c>
      <c r="D24" s="255"/>
      <c r="E24" s="217"/>
      <c r="F24" s="218"/>
      <c r="G24" s="219"/>
      <c r="H24" s="220"/>
      <c r="I24" s="212"/>
      <c r="J24" s="284"/>
    </row>
    <row r="25" spans="2:10" ht="17.25" customHeight="1">
      <c r="B25" s="282"/>
      <c r="C25" s="193" t="s">
        <v>1969</v>
      </c>
      <c r="D25" s="255"/>
      <c r="E25" s="217"/>
      <c r="F25" s="218"/>
      <c r="G25" s="219"/>
      <c r="H25" s="220"/>
      <c r="I25" s="212"/>
      <c r="J25" s="284"/>
    </row>
    <row r="26" spans="2:10" ht="18" customHeight="1">
      <c r="B26" s="282"/>
      <c r="C26" s="192" t="s">
        <v>2003</v>
      </c>
      <c r="D26" s="255"/>
      <c r="E26" s="217"/>
      <c r="F26" s="218"/>
      <c r="G26" s="219"/>
      <c r="H26" s="220"/>
      <c r="I26" s="212"/>
      <c r="J26" s="284"/>
    </row>
    <row r="27" spans="2:10" ht="16.5" customHeight="1">
      <c r="B27" s="282"/>
      <c r="C27" s="192" t="s">
        <v>1970</v>
      </c>
      <c r="D27" s="255"/>
      <c r="E27" s="217"/>
      <c r="F27" s="218"/>
      <c r="G27" s="219"/>
      <c r="H27" s="220"/>
      <c r="I27" s="212"/>
      <c r="J27" s="284"/>
    </row>
    <row r="28" spans="2:10" ht="27.75" customHeight="1">
      <c r="B28" s="282"/>
      <c r="C28" s="192" t="s">
        <v>1971</v>
      </c>
      <c r="D28" s="255"/>
      <c r="E28" s="217"/>
      <c r="F28" s="218"/>
      <c r="G28" s="219"/>
      <c r="H28" s="220"/>
      <c r="I28" s="212"/>
      <c r="J28" s="284"/>
    </row>
    <row r="29" spans="2:10" ht="27" customHeight="1">
      <c r="B29" s="282"/>
      <c r="C29" s="192" t="s">
        <v>1972</v>
      </c>
      <c r="D29" s="255"/>
      <c r="E29" s="217"/>
      <c r="F29" s="218"/>
      <c r="G29" s="219"/>
      <c r="H29" s="220"/>
      <c r="I29" s="212"/>
      <c r="J29" s="284"/>
    </row>
    <row r="30" spans="2:10" ht="16.5" customHeight="1">
      <c r="B30" s="282"/>
      <c r="C30" s="192" t="s">
        <v>1973</v>
      </c>
      <c r="D30" s="255"/>
      <c r="E30" s="217"/>
      <c r="F30" s="218"/>
      <c r="G30" s="219"/>
      <c r="H30" s="220"/>
      <c r="I30" s="212"/>
      <c r="J30" s="284"/>
    </row>
    <row r="31" spans="2:10" ht="15.75" customHeight="1">
      <c r="B31" s="282"/>
      <c r="C31" s="192" t="s">
        <v>1974</v>
      </c>
      <c r="D31" s="255"/>
      <c r="E31" s="217"/>
      <c r="F31" s="218"/>
      <c r="G31" s="219"/>
      <c r="H31" s="220"/>
      <c r="I31" s="212"/>
      <c r="J31" s="284"/>
    </row>
    <row r="32" spans="2:10" ht="15.75" customHeight="1">
      <c r="B32" s="282"/>
      <c r="C32" s="196"/>
      <c r="D32" s="255"/>
      <c r="E32" s="217"/>
      <c r="F32" s="218"/>
      <c r="G32" s="219"/>
      <c r="H32" s="220"/>
      <c r="I32" s="212"/>
      <c r="J32" s="284"/>
    </row>
    <row r="33" spans="2:10" ht="15.75" customHeight="1">
      <c r="B33" s="282"/>
      <c r="C33" s="190" t="s">
        <v>1975</v>
      </c>
      <c r="D33" s="255"/>
      <c r="E33" s="217"/>
      <c r="F33" s="218"/>
      <c r="G33" s="219"/>
      <c r="H33" s="220"/>
      <c r="I33" s="212"/>
      <c r="J33" s="284"/>
    </row>
    <row r="34" spans="2:10" ht="71.25" customHeight="1">
      <c r="B34" s="282"/>
      <c r="C34" s="191" t="s">
        <v>1976</v>
      </c>
      <c r="D34" s="255"/>
      <c r="E34" s="208"/>
      <c r="F34" s="209"/>
      <c r="G34" s="210"/>
      <c r="H34" s="211"/>
      <c r="I34" s="212"/>
      <c r="J34" s="284"/>
    </row>
    <row r="35" spans="2:10">
      <c r="B35" s="282"/>
      <c r="C35" s="198" t="s">
        <v>1977</v>
      </c>
      <c r="D35" s="256"/>
      <c r="E35" s="212" t="s">
        <v>1953</v>
      </c>
      <c r="F35" s="212">
        <v>36</v>
      </c>
      <c r="G35" s="213"/>
      <c r="H35" s="214">
        <f>F35*G35</f>
        <v>0</v>
      </c>
      <c r="I35" s="212"/>
      <c r="J35" s="284"/>
    </row>
    <row r="36" spans="2:10">
      <c r="B36" s="282"/>
      <c r="C36" s="198" t="s">
        <v>1978</v>
      </c>
      <c r="D36" s="256"/>
      <c r="E36" s="212" t="s">
        <v>1953</v>
      </c>
      <c r="F36" s="212">
        <v>36</v>
      </c>
      <c r="G36" s="213"/>
      <c r="H36" s="214">
        <f>F36*G36</f>
        <v>0</v>
      </c>
      <c r="I36" s="212"/>
      <c r="J36" s="285"/>
    </row>
    <row r="37" spans="2:10" ht="42.75" customHeight="1">
      <c r="B37" s="237"/>
      <c r="C37" s="243"/>
      <c r="D37" s="226"/>
      <c r="E37" s="215"/>
      <c r="F37" s="215"/>
      <c r="G37" s="216"/>
      <c r="H37" s="216"/>
      <c r="I37" s="215"/>
      <c r="J37" s="257"/>
    </row>
    <row r="38" spans="2:10" ht="51">
      <c r="B38" s="282" t="s">
        <v>2013</v>
      </c>
      <c r="C38" s="197" t="s">
        <v>1957</v>
      </c>
      <c r="D38" s="286"/>
      <c r="E38" s="204"/>
      <c r="F38" s="205"/>
      <c r="G38" s="206"/>
      <c r="H38" s="207"/>
      <c r="I38" s="212"/>
      <c r="J38" s="283"/>
    </row>
    <row r="39" spans="2:10">
      <c r="B39" s="282"/>
      <c r="C39" s="196" t="s">
        <v>2006</v>
      </c>
      <c r="D39" s="289"/>
      <c r="E39" s="217"/>
      <c r="F39" s="218"/>
      <c r="G39" s="219"/>
      <c r="H39" s="220"/>
      <c r="I39" s="212"/>
      <c r="J39" s="284"/>
    </row>
    <row r="40" spans="2:10" ht="38.25">
      <c r="B40" s="282"/>
      <c r="C40" s="196" t="s">
        <v>1958</v>
      </c>
      <c r="D40" s="289"/>
      <c r="E40" s="217"/>
      <c r="F40" s="218"/>
      <c r="G40" s="219"/>
      <c r="H40" s="220"/>
      <c r="I40" s="212"/>
      <c r="J40" s="284"/>
    </row>
    <row r="41" spans="2:10" ht="38.25">
      <c r="B41" s="282"/>
      <c r="C41" s="196" t="s">
        <v>1959</v>
      </c>
      <c r="D41" s="289"/>
      <c r="E41" s="217"/>
      <c r="F41" s="218"/>
      <c r="G41" s="219"/>
      <c r="H41" s="220"/>
      <c r="I41" s="212"/>
      <c r="J41" s="284"/>
    </row>
    <row r="42" spans="2:10" ht="25.5">
      <c r="B42" s="282"/>
      <c r="C42" s="196" t="s">
        <v>1996</v>
      </c>
      <c r="D42" s="289"/>
      <c r="E42" s="217"/>
      <c r="F42" s="218"/>
      <c r="G42" s="219"/>
      <c r="H42" s="220"/>
      <c r="I42" s="212"/>
      <c r="J42" s="284"/>
    </row>
    <row r="43" spans="2:10" ht="38.25">
      <c r="B43" s="282"/>
      <c r="C43" s="196" t="s">
        <v>1960</v>
      </c>
      <c r="D43" s="289"/>
      <c r="E43" s="217"/>
      <c r="F43" s="218"/>
      <c r="G43" s="219"/>
      <c r="H43" s="220"/>
      <c r="I43" s="212"/>
      <c r="J43" s="284"/>
    </row>
    <row r="44" spans="2:10" ht="25.5">
      <c r="B44" s="282"/>
      <c r="C44" s="196" t="s">
        <v>1961</v>
      </c>
      <c r="D44" s="289"/>
      <c r="E44" s="217"/>
      <c r="F44" s="218"/>
      <c r="G44" s="219"/>
      <c r="H44" s="220"/>
      <c r="I44" s="212"/>
      <c r="J44" s="284"/>
    </row>
    <row r="45" spans="2:10">
      <c r="B45" s="282"/>
      <c r="C45" s="196" t="s">
        <v>1962</v>
      </c>
      <c r="D45" s="289"/>
      <c r="E45" s="217"/>
      <c r="F45" s="218"/>
      <c r="G45" s="219"/>
      <c r="H45" s="220"/>
      <c r="I45" s="212"/>
      <c r="J45" s="284"/>
    </row>
    <row r="46" spans="2:10">
      <c r="B46" s="282"/>
      <c r="C46" s="193" t="s">
        <v>1979</v>
      </c>
      <c r="D46" s="289"/>
      <c r="E46" s="217"/>
      <c r="F46" s="218"/>
      <c r="G46" s="219"/>
      <c r="H46" s="220"/>
      <c r="I46" s="212"/>
      <c r="J46" s="284"/>
    </row>
    <row r="47" spans="2:10">
      <c r="B47" s="282"/>
      <c r="C47" s="193" t="s">
        <v>2001</v>
      </c>
      <c r="D47" s="289"/>
      <c r="E47" s="217"/>
      <c r="F47" s="218"/>
      <c r="G47" s="219"/>
      <c r="H47" s="220"/>
      <c r="I47" s="212"/>
      <c r="J47" s="284"/>
    </row>
    <row r="48" spans="2:10">
      <c r="B48" s="282"/>
      <c r="C48" s="193" t="s">
        <v>1980</v>
      </c>
      <c r="D48" s="289"/>
      <c r="E48" s="217"/>
      <c r="F48" s="218"/>
      <c r="G48" s="219"/>
      <c r="H48" s="220"/>
      <c r="I48" s="212"/>
      <c r="J48" s="284"/>
    </row>
    <row r="49" spans="2:10">
      <c r="B49" s="282"/>
      <c r="C49" s="193" t="s">
        <v>1965</v>
      </c>
      <c r="D49" s="289"/>
      <c r="E49" s="217"/>
      <c r="F49" s="218"/>
      <c r="G49" s="219"/>
      <c r="H49" s="220"/>
      <c r="I49" s="212"/>
      <c r="J49" s="284"/>
    </row>
    <row r="50" spans="2:10">
      <c r="B50" s="282"/>
      <c r="C50" s="193" t="s">
        <v>2002</v>
      </c>
      <c r="D50" s="289"/>
      <c r="E50" s="217"/>
      <c r="F50" s="218"/>
      <c r="G50" s="219"/>
      <c r="H50" s="220"/>
      <c r="I50" s="212"/>
      <c r="J50" s="284"/>
    </row>
    <row r="51" spans="2:10">
      <c r="B51" s="282"/>
      <c r="C51" s="193" t="s">
        <v>1966</v>
      </c>
      <c r="D51" s="289"/>
      <c r="E51" s="217"/>
      <c r="F51" s="218"/>
      <c r="G51" s="219"/>
      <c r="H51" s="220"/>
      <c r="I51" s="212"/>
      <c r="J51" s="284"/>
    </row>
    <row r="52" spans="2:10">
      <c r="B52" s="282"/>
      <c r="C52" s="193" t="s">
        <v>1967</v>
      </c>
      <c r="D52" s="289"/>
      <c r="E52" s="217"/>
      <c r="F52" s="218"/>
      <c r="G52" s="219"/>
      <c r="H52" s="220"/>
      <c r="I52" s="212"/>
      <c r="J52" s="284"/>
    </row>
    <row r="53" spans="2:10">
      <c r="B53" s="282"/>
      <c r="C53" s="193" t="s">
        <v>1968</v>
      </c>
      <c r="D53" s="289"/>
      <c r="E53" s="217"/>
      <c r="F53" s="218"/>
      <c r="G53" s="219"/>
      <c r="H53" s="220"/>
      <c r="I53" s="212"/>
      <c r="J53" s="284"/>
    </row>
    <row r="54" spans="2:10">
      <c r="B54" s="282"/>
      <c r="C54" s="193" t="s">
        <v>1969</v>
      </c>
      <c r="D54" s="289"/>
      <c r="E54" s="217"/>
      <c r="F54" s="218"/>
      <c r="G54" s="219"/>
      <c r="H54" s="220"/>
      <c r="I54" s="212"/>
      <c r="J54" s="284"/>
    </row>
    <row r="55" spans="2:10">
      <c r="B55" s="282"/>
      <c r="C55" s="192" t="s">
        <v>2003</v>
      </c>
      <c r="D55" s="289"/>
      <c r="E55" s="217"/>
      <c r="F55" s="218"/>
      <c r="G55" s="219"/>
      <c r="H55" s="220"/>
      <c r="I55" s="212"/>
      <c r="J55" s="284"/>
    </row>
    <row r="56" spans="2:10">
      <c r="B56" s="282"/>
      <c r="C56" s="192" t="s">
        <v>1970</v>
      </c>
      <c r="D56" s="289"/>
      <c r="E56" s="217"/>
      <c r="F56" s="218"/>
      <c r="G56" s="219"/>
      <c r="H56" s="220"/>
      <c r="I56" s="212"/>
      <c r="J56" s="284"/>
    </row>
    <row r="57" spans="2:10" ht="25.5">
      <c r="B57" s="282"/>
      <c r="C57" s="192" t="s">
        <v>1971</v>
      </c>
      <c r="D57" s="289"/>
      <c r="E57" s="217"/>
      <c r="F57" s="218"/>
      <c r="G57" s="219"/>
      <c r="H57" s="220"/>
      <c r="I57" s="212"/>
      <c r="J57" s="284"/>
    </row>
    <row r="58" spans="2:10" ht="25.5">
      <c r="B58" s="282"/>
      <c r="C58" s="192" t="s">
        <v>1972</v>
      </c>
      <c r="D58" s="289"/>
      <c r="E58" s="217"/>
      <c r="F58" s="218"/>
      <c r="G58" s="219"/>
      <c r="H58" s="220"/>
      <c r="I58" s="212"/>
      <c r="J58" s="284"/>
    </row>
    <row r="59" spans="2:10">
      <c r="B59" s="282"/>
      <c r="C59" s="192" t="s">
        <v>1973</v>
      </c>
      <c r="D59" s="289"/>
      <c r="E59" s="217"/>
      <c r="F59" s="218"/>
      <c r="G59" s="219"/>
      <c r="H59" s="220"/>
      <c r="I59" s="212"/>
      <c r="J59" s="284"/>
    </row>
    <row r="60" spans="2:10">
      <c r="B60" s="282"/>
      <c r="C60" s="192" t="s">
        <v>1981</v>
      </c>
      <c r="D60" s="289"/>
      <c r="E60" s="217"/>
      <c r="F60" s="218"/>
      <c r="G60" s="219"/>
      <c r="H60" s="220"/>
      <c r="I60" s="212"/>
      <c r="J60" s="284"/>
    </row>
    <row r="61" spans="2:10">
      <c r="B61" s="282"/>
      <c r="C61" s="196"/>
      <c r="D61" s="289"/>
      <c r="E61" s="217"/>
      <c r="F61" s="218"/>
      <c r="G61" s="219"/>
      <c r="H61" s="220"/>
      <c r="I61" s="212"/>
      <c r="J61" s="284"/>
    </row>
    <row r="62" spans="2:10">
      <c r="B62" s="282"/>
      <c r="C62" s="190" t="s">
        <v>1975</v>
      </c>
      <c r="D62" s="289"/>
      <c r="E62" s="217"/>
      <c r="F62" s="218"/>
      <c r="G62" s="219"/>
      <c r="H62" s="220"/>
      <c r="I62" s="212"/>
      <c r="J62" s="284"/>
    </row>
    <row r="63" spans="2:10" ht="76.5">
      <c r="B63" s="282"/>
      <c r="C63" s="191" t="s">
        <v>1982</v>
      </c>
      <c r="D63" s="289"/>
      <c r="E63" s="217"/>
      <c r="F63" s="218"/>
      <c r="G63" s="219"/>
      <c r="H63" s="220"/>
      <c r="I63" s="212"/>
      <c r="J63" s="284"/>
    </row>
    <row r="64" spans="2:10">
      <c r="B64" s="282"/>
      <c r="C64" s="198" t="s">
        <v>1977</v>
      </c>
      <c r="D64" s="256"/>
      <c r="E64" s="212" t="s">
        <v>1953</v>
      </c>
      <c r="F64" s="212">
        <v>28</v>
      </c>
      <c r="G64" s="213"/>
      <c r="H64" s="214">
        <f>F64*G64</f>
        <v>0</v>
      </c>
      <c r="I64" s="212"/>
      <c r="J64" s="284"/>
    </row>
    <row r="65" spans="2:10">
      <c r="B65" s="282"/>
      <c r="C65" s="198" t="s">
        <v>1978</v>
      </c>
      <c r="D65" s="258"/>
      <c r="E65" s="212" t="s">
        <v>1953</v>
      </c>
      <c r="F65" s="212">
        <v>28</v>
      </c>
      <c r="G65" s="213"/>
      <c r="H65" s="214">
        <f>F65*G65</f>
        <v>0</v>
      </c>
      <c r="I65" s="212"/>
      <c r="J65" s="285"/>
    </row>
    <row r="66" spans="2:10" ht="42.75" customHeight="1">
      <c r="B66" s="237"/>
      <c r="C66" s="243"/>
      <c r="D66" s="226"/>
      <c r="E66" s="215"/>
      <c r="F66" s="215"/>
      <c r="G66" s="216"/>
      <c r="H66" s="216"/>
      <c r="I66" s="215"/>
      <c r="J66" s="257"/>
    </row>
    <row r="67" spans="2:10" ht="51">
      <c r="B67" s="282" t="s">
        <v>2014</v>
      </c>
      <c r="C67" s="197" t="s">
        <v>1957</v>
      </c>
      <c r="D67" s="286"/>
      <c r="E67" s="204"/>
      <c r="F67" s="205"/>
      <c r="G67" s="206"/>
      <c r="H67" s="207"/>
      <c r="I67" s="212"/>
      <c r="J67" s="283"/>
    </row>
    <row r="68" spans="2:10">
      <c r="B68" s="282"/>
      <c r="C68" s="196" t="s">
        <v>2007</v>
      </c>
      <c r="D68" s="289"/>
      <c r="E68" s="217"/>
      <c r="F68" s="218"/>
      <c r="G68" s="219"/>
      <c r="H68" s="220"/>
      <c r="I68" s="212"/>
      <c r="J68" s="284"/>
    </row>
    <row r="69" spans="2:10" ht="38.25">
      <c r="B69" s="282"/>
      <c r="C69" s="196" t="s">
        <v>1958</v>
      </c>
      <c r="D69" s="289"/>
      <c r="E69" s="217"/>
      <c r="F69" s="218"/>
      <c r="G69" s="219"/>
      <c r="H69" s="220"/>
      <c r="I69" s="212"/>
      <c r="J69" s="284"/>
    </row>
    <row r="70" spans="2:10" ht="38.25">
      <c r="B70" s="282"/>
      <c r="C70" s="196" t="s">
        <v>1959</v>
      </c>
      <c r="D70" s="289"/>
      <c r="E70" s="217"/>
      <c r="F70" s="218"/>
      <c r="G70" s="219"/>
      <c r="H70" s="220"/>
      <c r="I70" s="212"/>
      <c r="J70" s="284"/>
    </row>
    <row r="71" spans="2:10" ht="25.5">
      <c r="B71" s="282"/>
      <c r="C71" s="196" t="s">
        <v>1996</v>
      </c>
      <c r="D71" s="289"/>
      <c r="E71" s="217"/>
      <c r="F71" s="218"/>
      <c r="G71" s="219"/>
      <c r="H71" s="220"/>
      <c r="I71" s="212"/>
      <c r="J71" s="284"/>
    </row>
    <row r="72" spans="2:10" ht="38.25">
      <c r="B72" s="282"/>
      <c r="C72" s="196" t="s">
        <v>1960</v>
      </c>
      <c r="D72" s="289"/>
      <c r="E72" s="217"/>
      <c r="F72" s="218"/>
      <c r="G72" s="219"/>
      <c r="H72" s="220"/>
      <c r="I72" s="212"/>
      <c r="J72" s="284"/>
    </row>
    <row r="73" spans="2:10" ht="25.5">
      <c r="B73" s="282"/>
      <c r="C73" s="196" t="s">
        <v>1961</v>
      </c>
      <c r="D73" s="289"/>
      <c r="E73" s="217"/>
      <c r="F73" s="218"/>
      <c r="G73" s="219"/>
      <c r="H73" s="220"/>
      <c r="I73" s="212"/>
      <c r="J73" s="284"/>
    </row>
    <row r="74" spans="2:10">
      <c r="B74" s="282"/>
      <c r="C74" s="196" t="s">
        <v>1962</v>
      </c>
      <c r="D74" s="289"/>
      <c r="E74" s="217"/>
      <c r="F74" s="218"/>
      <c r="G74" s="219"/>
      <c r="H74" s="220"/>
      <c r="I74" s="212"/>
      <c r="J74" s="284"/>
    </row>
    <row r="75" spans="2:10">
      <c r="B75" s="282"/>
      <c r="C75" s="193" t="s">
        <v>1979</v>
      </c>
      <c r="D75" s="289"/>
      <c r="E75" s="217"/>
      <c r="F75" s="218"/>
      <c r="G75" s="219"/>
      <c r="H75" s="220"/>
      <c r="I75" s="212"/>
      <c r="J75" s="284"/>
    </row>
    <row r="76" spans="2:10">
      <c r="B76" s="282"/>
      <c r="C76" s="193" t="s">
        <v>2001</v>
      </c>
      <c r="D76" s="289"/>
      <c r="E76" s="217"/>
      <c r="F76" s="218"/>
      <c r="G76" s="219"/>
      <c r="H76" s="220"/>
      <c r="I76" s="212"/>
      <c r="J76" s="284"/>
    </row>
    <row r="77" spans="2:10">
      <c r="B77" s="282"/>
      <c r="C77" s="193" t="s">
        <v>1980</v>
      </c>
      <c r="D77" s="289"/>
      <c r="E77" s="217"/>
      <c r="F77" s="218"/>
      <c r="G77" s="219"/>
      <c r="H77" s="220"/>
      <c r="I77" s="212"/>
      <c r="J77" s="284"/>
    </row>
    <row r="78" spans="2:10">
      <c r="B78" s="282"/>
      <c r="C78" s="193" t="s">
        <v>1965</v>
      </c>
      <c r="D78" s="289"/>
      <c r="E78" s="217"/>
      <c r="F78" s="218"/>
      <c r="G78" s="219"/>
      <c r="H78" s="220"/>
      <c r="I78" s="212"/>
      <c r="J78" s="284"/>
    </row>
    <row r="79" spans="2:10">
      <c r="B79" s="282"/>
      <c r="C79" s="193" t="s">
        <v>2002</v>
      </c>
      <c r="D79" s="289"/>
      <c r="E79" s="217"/>
      <c r="F79" s="218"/>
      <c r="G79" s="219"/>
      <c r="H79" s="220"/>
      <c r="I79" s="212"/>
      <c r="J79" s="284"/>
    </row>
    <row r="80" spans="2:10">
      <c r="B80" s="282"/>
      <c r="C80" s="193" t="s">
        <v>1966</v>
      </c>
      <c r="D80" s="289"/>
      <c r="E80" s="217"/>
      <c r="F80" s="218"/>
      <c r="G80" s="219"/>
      <c r="H80" s="220"/>
      <c r="I80" s="212"/>
      <c r="J80" s="284"/>
    </row>
    <row r="81" spans="2:10">
      <c r="B81" s="282"/>
      <c r="C81" s="193" t="s">
        <v>1967</v>
      </c>
      <c r="D81" s="289"/>
      <c r="E81" s="217"/>
      <c r="F81" s="218"/>
      <c r="G81" s="219"/>
      <c r="H81" s="220"/>
      <c r="I81" s="212"/>
      <c r="J81" s="284"/>
    </row>
    <row r="82" spans="2:10">
      <c r="B82" s="282"/>
      <c r="C82" s="193" t="s">
        <v>1968</v>
      </c>
      <c r="D82" s="289"/>
      <c r="E82" s="217"/>
      <c r="F82" s="218"/>
      <c r="G82" s="219"/>
      <c r="H82" s="220"/>
      <c r="I82" s="212"/>
      <c r="J82" s="284"/>
    </row>
    <row r="83" spans="2:10">
      <c r="B83" s="282"/>
      <c r="C83" s="193" t="s">
        <v>1969</v>
      </c>
      <c r="D83" s="289"/>
      <c r="E83" s="217"/>
      <c r="F83" s="218"/>
      <c r="G83" s="219"/>
      <c r="H83" s="220"/>
      <c r="I83" s="212"/>
      <c r="J83" s="284"/>
    </row>
    <row r="84" spans="2:10">
      <c r="B84" s="282"/>
      <c r="C84" s="192" t="s">
        <v>2003</v>
      </c>
      <c r="D84" s="289"/>
      <c r="E84" s="217"/>
      <c r="F84" s="218"/>
      <c r="G84" s="219"/>
      <c r="H84" s="220"/>
      <c r="I84" s="212"/>
      <c r="J84" s="284"/>
    </row>
    <row r="85" spans="2:10">
      <c r="B85" s="282"/>
      <c r="C85" s="192" t="s">
        <v>1970</v>
      </c>
      <c r="D85" s="289"/>
      <c r="E85" s="217"/>
      <c r="F85" s="218"/>
      <c r="G85" s="219"/>
      <c r="H85" s="220"/>
      <c r="I85" s="212"/>
      <c r="J85" s="284"/>
    </row>
    <row r="86" spans="2:10" ht="25.5">
      <c r="B86" s="282"/>
      <c r="C86" s="192" t="s">
        <v>1971</v>
      </c>
      <c r="D86" s="289"/>
      <c r="E86" s="217"/>
      <c r="F86" s="218"/>
      <c r="G86" s="219"/>
      <c r="H86" s="220"/>
      <c r="I86" s="212"/>
      <c r="J86" s="284"/>
    </row>
    <row r="87" spans="2:10" ht="25.5">
      <c r="B87" s="282"/>
      <c r="C87" s="192" t="s">
        <v>1972</v>
      </c>
      <c r="D87" s="289"/>
      <c r="E87" s="217"/>
      <c r="F87" s="218"/>
      <c r="G87" s="219"/>
      <c r="H87" s="220"/>
      <c r="I87" s="212"/>
      <c r="J87" s="284"/>
    </row>
    <row r="88" spans="2:10">
      <c r="B88" s="282"/>
      <c r="C88" s="192" t="s">
        <v>1973</v>
      </c>
      <c r="D88" s="289"/>
      <c r="E88" s="217"/>
      <c r="F88" s="218"/>
      <c r="G88" s="219"/>
      <c r="H88" s="220"/>
      <c r="I88" s="212"/>
      <c r="J88" s="284"/>
    </row>
    <row r="89" spans="2:10">
      <c r="B89" s="282"/>
      <c r="C89" s="192" t="s">
        <v>1983</v>
      </c>
      <c r="D89" s="289"/>
      <c r="E89" s="217"/>
      <c r="F89" s="218"/>
      <c r="G89" s="219"/>
      <c r="H89" s="220"/>
      <c r="I89" s="212"/>
      <c r="J89" s="284"/>
    </row>
    <row r="90" spans="2:10">
      <c r="B90" s="282"/>
      <c r="C90" s="196"/>
      <c r="D90" s="289"/>
      <c r="E90" s="217"/>
      <c r="F90" s="218"/>
      <c r="G90" s="219"/>
      <c r="H90" s="220"/>
      <c r="I90" s="212"/>
      <c r="J90" s="284"/>
    </row>
    <row r="91" spans="2:10">
      <c r="B91" s="282"/>
      <c r="C91" s="190" t="s">
        <v>1975</v>
      </c>
      <c r="D91" s="289"/>
      <c r="E91" s="217"/>
      <c r="F91" s="218"/>
      <c r="G91" s="219"/>
      <c r="H91" s="220"/>
      <c r="I91" s="212"/>
      <c r="J91" s="284"/>
    </row>
    <row r="92" spans="2:10" ht="76.5">
      <c r="B92" s="282"/>
      <c r="C92" s="191" t="s">
        <v>1982</v>
      </c>
      <c r="D92" s="289"/>
      <c r="E92" s="217"/>
      <c r="F92" s="218"/>
      <c r="G92" s="219"/>
      <c r="H92" s="220"/>
      <c r="I92" s="212"/>
      <c r="J92" s="284"/>
    </row>
    <row r="93" spans="2:10">
      <c r="B93" s="282"/>
      <c r="C93" s="198" t="s">
        <v>1977</v>
      </c>
      <c r="D93" s="256"/>
      <c r="E93" s="212" t="s">
        <v>1953</v>
      </c>
      <c r="F93" s="212">
        <v>20</v>
      </c>
      <c r="G93" s="213"/>
      <c r="H93" s="214">
        <f>F93*G93</f>
        <v>0</v>
      </c>
      <c r="I93" s="212"/>
      <c r="J93" s="284"/>
    </row>
    <row r="94" spans="2:10">
      <c r="B94" s="282"/>
      <c r="C94" s="198" t="s">
        <v>1978</v>
      </c>
      <c r="D94" s="258"/>
      <c r="E94" s="212" t="s">
        <v>1953</v>
      </c>
      <c r="F94" s="212">
        <v>20</v>
      </c>
      <c r="G94" s="213"/>
      <c r="H94" s="214">
        <f>F94*G94</f>
        <v>0</v>
      </c>
      <c r="I94" s="212"/>
      <c r="J94" s="285"/>
    </row>
    <row r="95" spans="2:10" ht="42.75" customHeight="1">
      <c r="B95" s="237"/>
      <c r="C95" s="243"/>
      <c r="D95" s="226"/>
      <c r="E95" s="215"/>
      <c r="F95" s="215"/>
      <c r="G95" s="216"/>
      <c r="H95" s="216"/>
      <c r="I95" s="215"/>
      <c r="J95" s="257"/>
    </row>
    <row r="96" spans="2:10" ht="51">
      <c r="B96" s="282" t="s">
        <v>2015</v>
      </c>
      <c r="C96" s="197" t="s">
        <v>1984</v>
      </c>
      <c r="D96" s="286"/>
      <c r="E96" s="204"/>
      <c r="F96" s="205"/>
      <c r="G96" s="206"/>
      <c r="H96" s="207"/>
      <c r="I96" s="212"/>
      <c r="J96" s="283"/>
    </row>
    <row r="97" spans="2:10" ht="38.25">
      <c r="B97" s="282"/>
      <c r="C97" s="196" t="s">
        <v>1985</v>
      </c>
      <c r="D97" s="289"/>
      <c r="E97" s="217"/>
      <c r="F97" s="218"/>
      <c r="G97" s="219"/>
      <c r="H97" s="220"/>
      <c r="I97" s="212"/>
      <c r="J97" s="284"/>
    </row>
    <row r="98" spans="2:10" ht="25.5">
      <c r="B98" s="282"/>
      <c r="C98" s="196" t="s">
        <v>1996</v>
      </c>
      <c r="D98" s="289"/>
      <c r="E98" s="217"/>
      <c r="F98" s="218"/>
      <c r="G98" s="219"/>
      <c r="H98" s="220"/>
      <c r="I98" s="212"/>
      <c r="J98" s="284"/>
    </row>
    <row r="99" spans="2:10" ht="38.25">
      <c r="B99" s="282"/>
      <c r="C99" s="196" t="s">
        <v>1960</v>
      </c>
      <c r="D99" s="289"/>
      <c r="E99" s="217"/>
      <c r="F99" s="218"/>
      <c r="G99" s="219"/>
      <c r="H99" s="220"/>
      <c r="I99" s="212"/>
      <c r="J99" s="284"/>
    </row>
    <row r="100" spans="2:10" ht="25.5">
      <c r="B100" s="282"/>
      <c r="C100" s="196" t="s">
        <v>1961</v>
      </c>
      <c r="D100" s="289"/>
      <c r="E100" s="217"/>
      <c r="F100" s="218"/>
      <c r="G100" s="219"/>
      <c r="H100" s="220"/>
      <c r="I100" s="212"/>
      <c r="J100" s="284"/>
    </row>
    <row r="101" spans="2:10" ht="25.5">
      <c r="B101" s="282"/>
      <c r="C101" s="196" t="s">
        <v>1986</v>
      </c>
      <c r="D101" s="289"/>
      <c r="E101" s="217"/>
      <c r="F101" s="218"/>
      <c r="G101" s="219"/>
      <c r="H101" s="220"/>
      <c r="I101" s="212"/>
      <c r="J101" s="284"/>
    </row>
    <row r="102" spans="2:10">
      <c r="B102" s="282"/>
      <c r="C102" s="193" t="s">
        <v>1987</v>
      </c>
      <c r="D102" s="289"/>
      <c r="E102" s="217"/>
      <c r="F102" s="218"/>
      <c r="G102" s="219"/>
      <c r="H102" s="220"/>
      <c r="I102" s="212"/>
      <c r="J102" s="284"/>
    </row>
    <row r="103" spans="2:10">
      <c r="B103" s="282"/>
      <c r="C103" s="193" t="s">
        <v>1997</v>
      </c>
      <c r="D103" s="289"/>
      <c r="E103" s="217"/>
      <c r="F103" s="218"/>
      <c r="G103" s="219"/>
      <c r="H103" s="220"/>
      <c r="I103" s="212"/>
      <c r="J103" s="284"/>
    </row>
    <row r="104" spans="2:10">
      <c r="B104" s="282"/>
      <c r="C104" s="193" t="s">
        <v>1988</v>
      </c>
      <c r="D104" s="289"/>
      <c r="E104" s="217"/>
      <c r="F104" s="218"/>
      <c r="G104" s="219"/>
      <c r="H104" s="220"/>
      <c r="I104" s="212"/>
      <c r="J104" s="284"/>
    </row>
    <row r="105" spans="2:10">
      <c r="B105" s="282"/>
      <c r="C105" s="193" t="s">
        <v>1965</v>
      </c>
      <c r="D105" s="289"/>
      <c r="E105" s="217"/>
      <c r="F105" s="218"/>
      <c r="G105" s="219"/>
      <c r="H105" s="220"/>
      <c r="I105" s="212"/>
      <c r="J105" s="284"/>
    </row>
    <row r="106" spans="2:10">
      <c r="B106" s="282"/>
      <c r="C106" s="193" t="s">
        <v>1998</v>
      </c>
      <c r="D106" s="289"/>
      <c r="E106" s="217"/>
      <c r="F106" s="218"/>
      <c r="G106" s="219"/>
      <c r="H106" s="220"/>
      <c r="I106" s="212"/>
      <c r="J106" s="284"/>
    </row>
    <row r="107" spans="2:10">
      <c r="B107" s="282"/>
      <c r="C107" s="193" t="s">
        <v>1966</v>
      </c>
      <c r="D107" s="289"/>
      <c r="E107" s="217"/>
      <c r="F107" s="218"/>
      <c r="G107" s="219"/>
      <c r="H107" s="220"/>
      <c r="I107" s="212"/>
      <c r="J107" s="284"/>
    </row>
    <row r="108" spans="2:10">
      <c r="B108" s="282"/>
      <c r="C108" s="193" t="s">
        <v>1967</v>
      </c>
      <c r="D108" s="289"/>
      <c r="E108" s="217"/>
      <c r="F108" s="218"/>
      <c r="G108" s="219"/>
      <c r="H108" s="220"/>
      <c r="I108" s="212"/>
      <c r="J108" s="284"/>
    </row>
    <row r="109" spans="2:10">
      <c r="B109" s="282"/>
      <c r="C109" s="193" t="s">
        <v>1969</v>
      </c>
      <c r="D109" s="289"/>
      <c r="E109" s="217"/>
      <c r="F109" s="218"/>
      <c r="G109" s="219"/>
      <c r="H109" s="220"/>
      <c r="I109" s="212"/>
      <c r="J109" s="284"/>
    </row>
    <row r="110" spans="2:10">
      <c r="B110" s="282"/>
      <c r="C110" s="192" t="s">
        <v>1999</v>
      </c>
      <c r="D110" s="289"/>
      <c r="E110" s="217"/>
      <c r="F110" s="218"/>
      <c r="G110" s="219"/>
      <c r="H110" s="220"/>
      <c r="I110" s="212"/>
      <c r="J110" s="284"/>
    </row>
    <row r="111" spans="2:10">
      <c r="B111" s="282"/>
      <c r="C111" s="192" t="s">
        <v>1989</v>
      </c>
      <c r="D111" s="289"/>
      <c r="E111" s="217"/>
      <c r="F111" s="218"/>
      <c r="G111" s="219"/>
      <c r="H111" s="220"/>
      <c r="I111" s="212"/>
      <c r="J111" s="284"/>
    </row>
    <row r="112" spans="2:10" ht="25.5">
      <c r="B112" s="282"/>
      <c r="C112" s="192" t="s">
        <v>1971</v>
      </c>
      <c r="D112" s="289"/>
      <c r="E112" s="217"/>
      <c r="F112" s="218"/>
      <c r="G112" s="219"/>
      <c r="H112" s="220"/>
      <c r="I112" s="212"/>
      <c r="J112" s="284"/>
    </row>
    <row r="113" spans="2:10" ht="25.5">
      <c r="B113" s="282"/>
      <c r="C113" s="192" t="s">
        <v>1990</v>
      </c>
      <c r="D113" s="289"/>
      <c r="E113" s="217"/>
      <c r="F113" s="218"/>
      <c r="G113" s="219"/>
      <c r="H113" s="220"/>
      <c r="I113" s="212"/>
      <c r="J113" s="284"/>
    </row>
    <row r="114" spans="2:10">
      <c r="B114" s="282"/>
      <c r="C114" s="192" t="s">
        <v>1973</v>
      </c>
      <c r="D114" s="289"/>
      <c r="E114" s="217"/>
      <c r="F114" s="218"/>
      <c r="G114" s="219"/>
      <c r="H114" s="220"/>
      <c r="I114" s="212"/>
      <c r="J114" s="284"/>
    </row>
    <row r="115" spans="2:10">
      <c r="B115" s="282"/>
      <c r="C115" s="192" t="s">
        <v>1991</v>
      </c>
      <c r="D115" s="289"/>
      <c r="E115" s="217"/>
      <c r="F115" s="218"/>
      <c r="G115" s="219"/>
      <c r="H115" s="220"/>
      <c r="I115" s="212"/>
      <c r="J115" s="284"/>
    </row>
    <row r="116" spans="2:10">
      <c r="B116" s="282"/>
      <c r="C116" s="196"/>
      <c r="D116" s="289"/>
      <c r="E116" s="217"/>
      <c r="F116" s="218"/>
      <c r="G116" s="219"/>
      <c r="H116" s="220"/>
      <c r="I116" s="212"/>
      <c r="J116" s="284"/>
    </row>
    <row r="117" spans="2:10">
      <c r="B117" s="282"/>
      <c r="C117" s="190" t="s">
        <v>1975</v>
      </c>
      <c r="D117" s="289"/>
      <c r="E117" s="217"/>
      <c r="F117" s="218"/>
      <c r="G117" s="219"/>
      <c r="H117" s="220"/>
      <c r="I117" s="212"/>
      <c r="J117" s="284"/>
    </row>
    <row r="118" spans="2:10" ht="76.5">
      <c r="B118" s="282"/>
      <c r="C118" s="191" t="s">
        <v>1982</v>
      </c>
      <c r="D118" s="289"/>
      <c r="E118" s="217"/>
      <c r="F118" s="218"/>
      <c r="G118" s="219"/>
      <c r="H118" s="220"/>
      <c r="I118" s="212"/>
      <c r="J118" s="284"/>
    </row>
    <row r="119" spans="2:10">
      <c r="B119" s="282"/>
      <c r="C119" s="198" t="s">
        <v>1977</v>
      </c>
      <c r="D119" s="256"/>
      <c r="E119" s="212" t="s">
        <v>1953</v>
      </c>
      <c r="F119" s="212">
        <v>20</v>
      </c>
      <c r="G119" s="213"/>
      <c r="H119" s="214">
        <f>F119*G119</f>
        <v>0</v>
      </c>
      <c r="I119" s="212"/>
      <c r="J119" s="284"/>
    </row>
    <row r="120" spans="2:10">
      <c r="B120" s="282"/>
      <c r="C120" s="198" t="s">
        <v>1978</v>
      </c>
      <c r="D120" s="258"/>
      <c r="E120" s="212" t="s">
        <v>1953</v>
      </c>
      <c r="F120" s="212">
        <v>20</v>
      </c>
      <c r="G120" s="213"/>
      <c r="H120" s="214">
        <f>F120*G120</f>
        <v>0</v>
      </c>
      <c r="I120" s="212"/>
      <c r="J120" s="285"/>
    </row>
    <row r="121" spans="2:10" ht="42.75" customHeight="1">
      <c r="B121" s="237"/>
      <c r="C121" s="243"/>
      <c r="D121" s="226"/>
      <c r="E121" s="215"/>
      <c r="F121" s="215"/>
      <c r="G121" s="216"/>
      <c r="H121" s="216"/>
      <c r="I121" s="215"/>
      <c r="J121" s="257"/>
    </row>
    <row r="122" spans="2:10" ht="51">
      <c r="B122" s="282" t="s">
        <v>2016</v>
      </c>
      <c r="C122" s="197" t="s">
        <v>1957</v>
      </c>
      <c r="D122" s="286"/>
      <c r="E122" s="204"/>
      <c r="F122" s="205"/>
      <c r="G122" s="206"/>
      <c r="H122" s="207"/>
      <c r="I122" s="212"/>
      <c r="J122" s="283"/>
    </row>
    <row r="123" spans="2:10" ht="18.75" customHeight="1">
      <c r="B123" s="282"/>
      <c r="C123" s="196" t="s">
        <v>2000</v>
      </c>
      <c r="D123" s="289"/>
      <c r="E123" s="217"/>
      <c r="F123" s="218"/>
      <c r="G123" s="219"/>
      <c r="H123" s="220"/>
      <c r="I123" s="212"/>
      <c r="J123" s="284"/>
    </row>
    <row r="124" spans="2:10" ht="38.25">
      <c r="B124" s="282"/>
      <c r="C124" s="196" t="s">
        <v>1958</v>
      </c>
      <c r="D124" s="289"/>
      <c r="E124" s="217"/>
      <c r="F124" s="218"/>
      <c r="G124" s="219"/>
      <c r="H124" s="220"/>
      <c r="I124" s="212"/>
      <c r="J124" s="284"/>
    </row>
    <row r="125" spans="2:10" ht="38.25">
      <c r="B125" s="282"/>
      <c r="C125" s="196" t="s">
        <v>1959</v>
      </c>
      <c r="D125" s="289"/>
      <c r="E125" s="217"/>
      <c r="F125" s="218"/>
      <c r="G125" s="219"/>
      <c r="H125" s="220"/>
      <c r="I125" s="212"/>
      <c r="J125" s="284"/>
    </row>
    <row r="126" spans="2:10" ht="25.5">
      <c r="B126" s="282"/>
      <c r="C126" s="196" t="s">
        <v>1996</v>
      </c>
      <c r="D126" s="289"/>
      <c r="E126" s="217"/>
      <c r="F126" s="218"/>
      <c r="G126" s="219"/>
      <c r="H126" s="220"/>
      <c r="I126" s="212"/>
      <c r="J126" s="284"/>
    </row>
    <row r="127" spans="2:10" ht="38.25">
      <c r="B127" s="282"/>
      <c r="C127" s="196" t="s">
        <v>1960</v>
      </c>
      <c r="D127" s="289"/>
      <c r="E127" s="217"/>
      <c r="F127" s="218"/>
      <c r="G127" s="219"/>
      <c r="H127" s="220"/>
      <c r="I127" s="212"/>
      <c r="J127" s="284"/>
    </row>
    <row r="128" spans="2:10" ht="25.5">
      <c r="B128" s="282"/>
      <c r="C128" s="196" t="s">
        <v>1961</v>
      </c>
      <c r="D128" s="289"/>
      <c r="E128" s="217"/>
      <c r="F128" s="218"/>
      <c r="G128" s="219"/>
      <c r="H128" s="220"/>
      <c r="I128" s="212"/>
      <c r="J128" s="284"/>
    </row>
    <row r="129" spans="2:10">
      <c r="B129" s="282"/>
      <c r="C129" s="196" t="s">
        <v>1962</v>
      </c>
      <c r="D129" s="289"/>
      <c r="E129" s="217"/>
      <c r="F129" s="218"/>
      <c r="G129" s="219"/>
      <c r="H129" s="220"/>
      <c r="I129" s="212"/>
      <c r="J129" s="284"/>
    </row>
    <row r="130" spans="2:10">
      <c r="B130" s="282"/>
      <c r="C130" s="193" t="s">
        <v>1979</v>
      </c>
      <c r="D130" s="289"/>
      <c r="E130" s="217"/>
      <c r="F130" s="218"/>
      <c r="G130" s="219"/>
      <c r="H130" s="220"/>
      <c r="I130" s="212"/>
      <c r="J130" s="284"/>
    </row>
    <row r="131" spans="2:10">
      <c r="B131" s="282"/>
      <c r="C131" s="193" t="s">
        <v>2001</v>
      </c>
      <c r="D131" s="289"/>
      <c r="E131" s="217"/>
      <c r="F131" s="218"/>
      <c r="G131" s="219"/>
      <c r="H131" s="220"/>
      <c r="I131" s="212"/>
      <c r="J131" s="284"/>
    </row>
    <row r="132" spans="2:10">
      <c r="B132" s="282"/>
      <c r="C132" s="193" t="s">
        <v>1980</v>
      </c>
      <c r="D132" s="289"/>
      <c r="E132" s="217"/>
      <c r="F132" s="218"/>
      <c r="G132" s="219"/>
      <c r="H132" s="220"/>
      <c r="I132" s="212"/>
      <c r="J132" s="284"/>
    </row>
    <row r="133" spans="2:10">
      <c r="B133" s="282"/>
      <c r="C133" s="193" t="s">
        <v>1965</v>
      </c>
      <c r="D133" s="289"/>
      <c r="E133" s="217"/>
      <c r="F133" s="218"/>
      <c r="G133" s="219"/>
      <c r="H133" s="220"/>
      <c r="I133" s="212"/>
      <c r="J133" s="284"/>
    </row>
    <row r="134" spans="2:10">
      <c r="B134" s="282"/>
      <c r="C134" s="193" t="s">
        <v>2002</v>
      </c>
      <c r="D134" s="289"/>
      <c r="E134" s="217"/>
      <c r="F134" s="218"/>
      <c r="G134" s="219"/>
      <c r="H134" s="220"/>
      <c r="I134" s="212"/>
      <c r="J134" s="284"/>
    </row>
    <row r="135" spans="2:10">
      <c r="B135" s="282"/>
      <c r="C135" s="193" t="s">
        <v>1966</v>
      </c>
      <c r="D135" s="289"/>
      <c r="E135" s="217"/>
      <c r="F135" s="218"/>
      <c r="G135" s="219"/>
      <c r="H135" s="220"/>
      <c r="I135" s="212"/>
      <c r="J135" s="284"/>
    </row>
    <row r="136" spans="2:10">
      <c r="B136" s="282"/>
      <c r="C136" s="193" t="s">
        <v>1967</v>
      </c>
      <c r="D136" s="289"/>
      <c r="E136" s="217"/>
      <c r="F136" s="218"/>
      <c r="G136" s="219"/>
      <c r="H136" s="220"/>
      <c r="I136" s="212"/>
      <c r="J136" s="284"/>
    </row>
    <row r="137" spans="2:10">
      <c r="B137" s="282"/>
      <c r="C137" s="193" t="s">
        <v>1968</v>
      </c>
      <c r="D137" s="289"/>
      <c r="E137" s="217"/>
      <c r="F137" s="218"/>
      <c r="G137" s="219"/>
      <c r="H137" s="220"/>
      <c r="I137" s="212"/>
      <c r="J137" s="284"/>
    </row>
    <row r="138" spans="2:10">
      <c r="B138" s="282"/>
      <c r="C138" s="193" t="s">
        <v>1969</v>
      </c>
      <c r="D138" s="289"/>
      <c r="E138" s="217"/>
      <c r="F138" s="218"/>
      <c r="G138" s="219"/>
      <c r="H138" s="220"/>
      <c r="I138" s="212"/>
      <c r="J138" s="284"/>
    </row>
    <row r="139" spans="2:10">
      <c r="B139" s="282"/>
      <c r="C139" s="192" t="s">
        <v>2003</v>
      </c>
      <c r="D139" s="289"/>
      <c r="E139" s="217"/>
      <c r="F139" s="218"/>
      <c r="G139" s="219"/>
      <c r="H139" s="220"/>
      <c r="I139" s="212"/>
      <c r="J139" s="284"/>
    </row>
    <row r="140" spans="2:10">
      <c r="B140" s="282"/>
      <c r="C140" s="192" t="s">
        <v>1970</v>
      </c>
      <c r="D140" s="289"/>
      <c r="E140" s="217"/>
      <c r="F140" s="218"/>
      <c r="G140" s="219"/>
      <c r="H140" s="220"/>
      <c r="I140" s="212"/>
      <c r="J140" s="284"/>
    </row>
    <row r="141" spans="2:10" ht="25.5">
      <c r="B141" s="282"/>
      <c r="C141" s="192" t="s">
        <v>1971</v>
      </c>
      <c r="D141" s="289"/>
      <c r="E141" s="217"/>
      <c r="F141" s="218"/>
      <c r="G141" s="219"/>
      <c r="H141" s="220"/>
      <c r="I141" s="212"/>
      <c r="J141" s="284"/>
    </row>
    <row r="142" spans="2:10" ht="25.5">
      <c r="B142" s="282"/>
      <c r="C142" s="192" t="s">
        <v>1972</v>
      </c>
      <c r="D142" s="289"/>
      <c r="E142" s="217"/>
      <c r="F142" s="218"/>
      <c r="G142" s="219"/>
      <c r="H142" s="220"/>
      <c r="I142" s="212"/>
      <c r="J142" s="284"/>
    </row>
    <row r="143" spans="2:10">
      <c r="B143" s="282"/>
      <c r="C143" s="192" t="s">
        <v>1973</v>
      </c>
      <c r="D143" s="289"/>
      <c r="E143" s="217"/>
      <c r="F143" s="218"/>
      <c r="G143" s="219"/>
      <c r="H143" s="220"/>
      <c r="I143" s="212"/>
      <c r="J143" s="284"/>
    </row>
    <row r="144" spans="2:10">
      <c r="B144" s="282"/>
      <c r="C144" s="192" t="s">
        <v>1992</v>
      </c>
      <c r="D144" s="289"/>
      <c r="E144" s="217"/>
      <c r="F144" s="218"/>
      <c r="G144" s="219"/>
      <c r="H144" s="220"/>
      <c r="I144" s="212"/>
      <c r="J144" s="284"/>
    </row>
    <row r="145" spans="2:10">
      <c r="B145" s="282"/>
      <c r="C145" s="196"/>
      <c r="D145" s="289"/>
      <c r="E145" s="217"/>
      <c r="F145" s="218"/>
      <c r="G145" s="219"/>
      <c r="H145" s="220"/>
      <c r="I145" s="212"/>
      <c r="J145" s="284"/>
    </row>
    <row r="146" spans="2:10">
      <c r="B146" s="282"/>
      <c r="C146" s="190" t="s">
        <v>1975</v>
      </c>
      <c r="D146" s="289"/>
      <c r="E146" s="217"/>
      <c r="F146" s="218"/>
      <c r="G146" s="219"/>
      <c r="H146" s="220"/>
      <c r="I146" s="212"/>
      <c r="J146" s="284"/>
    </row>
    <row r="147" spans="2:10" ht="76.5">
      <c r="B147" s="282"/>
      <c r="C147" s="191" t="s">
        <v>1982</v>
      </c>
      <c r="D147" s="289"/>
      <c r="E147" s="217"/>
      <c r="F147" s="218"/>
      <c r="G147" s="219"/>
      <c r="H147" s="220"/>
      <c r="I147" s="212"/>
      <c r="J147" s="284"/>
    </row>
    <row r="148" spans="2:10">
      <c r="B148" s="282"/>
      <c r="C148" s="198" t="s">
        <v>1977</v>
      </c>
      <c r="D148" s="256"/>
      <c r="E148" s="212" t="s">
        <v>1953</v>
      </c>
      <c r="F148" s="212">
        <v>48</v>
      </c>
      <c r="G148" s="213"/>
      <c r="H148" s="214">
        <f>F148*G148</f>
        <v>0</v>
      </c>
      <c r="I148" s="212"/>
      <c r="J148" s="284"/>
    </row>
    <row r="149" spans="2:10">
      <c r="B149" s="282"/>
      <c r="C149" s="198" t="s">
        <v>1978</v>
      </c>
      <c r="D149" s="256"/>
      <c r="E149" s="212" t="s">
        <v>1953</v>
      </c>
      <c r="F149" s="212">
        <v>48</v>
      </c>
      <c r="G149" s="213"/>
      <c r="H149" s="214">
        <f>F149*G149</f>
        <v>0</v>
      </c>
      <c r="I149" s="212"/>
      <c r="J149" s="285"/>
    </row>
    <row r="150" spans="2:10" ht="42.75" customHeight="1">
      <c r="B150" s="237"/>
      <c r="C150" s="243"/>
      <c r="D150" s="226"/>
      <c r="E150" s="215"/>
      <c r="F150" s="215"/>
      <c r="G150" s="262"/>
      <c r="H150" s="216"/>
      <c r="I150" s="244"/>
      <c r="J150" s="259"/>
    </row>
    <row r="151" spans="2:10" ht="25.5">
      <c r="B151" s="282" t="s">
        <v>2017</v>
      </c>
      <c r="C151" s="195" t="s">
        <v>1993</v>
      </c>
      <c r="D151" s="286"/>
      <c r="E151" s="204"/>
      <c r="F151" s="205"/>
      <c r="G151" s="206"/>
      <c r="H151" s="207"/>
      <c r="I151" s="212"/>
      <c r="J151" s="288"/>
    </row>
    <row r="152" spans="2:10">
      <c r="B152" s="282"/>
      <c r="C152" s="194" t="s">
        <v>1994</v>
      </c>
      <c r="D152" s="287"/>
      <c r="E152" s="217"/>
      <c r="F152" s="218"/>
      <c r="G152" s="219"/>
      <c r="H152" s="220"/>
      <c r="I152" s="212"/>
      <c r="J152" s="288"/>
    </row>
    <row r="153" spans="2:10">
      <c r="B153" s="282"/>
      <c r="C153" s="198" t="s">
        <v>1995</v>
      </c>
      <c r="D153" s="256"/>
      <c r="E153" s="212" t="s">
        <v>1953</v>
      </c>
      <c r="F153" s="212">
        <v>1</v>
      </c>
      <c r="G153" s="213"/>
      <c r="H153" s="214">
        <f>F153*G153</f>
        <v>0</v>
      </c>
      <c r="I153" s="212"/>
      <c r="J153" s="288"/>
    </row>
    <row r="154" spans="2:10" ht="12.75" customHeight="1">
      <c r="B154" s="270"/>
      <c r="C154" s="266"/>
      <c r="D154" s="264"/>
      <c r="E154" s="267"/>
      <c r="F154" s="267"/>
      <c r="G154" s="269"/>
      <c r="H154" s="268"/>
      <c r="I154" s="263"/>
      <c r="J154" s="265"/>
    </row>
    <row r="155" spans="2:10" ht="14.25" customHeight="1">
      <c r="B155" s="290" t="s">
        <v>2010</v>
      </c>
      <c r="C155" s="291"/>
      <c r="D155" s="291"/>
      <c r="E155" s="291"/>
      <c r="F155" s="291"/>
      <c r="G155" s="292"/>
      <c r="H155" s="222">
        <f>SUM(H9:H153)</f>
        <v>0</v>
      </c>
      <c r="I155" s="215"/>
      <c r="J155" s="188"/>
    </row>
    <row r="156" spans="2:10" s="189" customFormat="1">
      <c r="B156" s="271"/>
      <c r="C156" s="272"/>
      <c r="D156" s="273"/>
      <c r="E156" s="273"/>
      <c r="F156" s="293" t="s">
        <v>1956</v>
      </c>
      <c r="G156" s="293"/>
      <c r="H156" s="274">
        <f>H155*0.25</f>
        <v>0</v>
      </c>
    </row>
    <row r="157" spans="2:10" s="189" customFormat="1">
      <c r="B157" s="271"/>
      <c r="C157" s="272"/>
      <c r="D157" s="273"/>
      <c r="E157" s="273"/>
      <c r="F157" s="294" t="s">
        <v>1955</v>
      </c>
      <c r="G157" s="294"/>
      <c r="H157" s="274">
        <f>H155+H156</f>
        <v>0</v>
      </c>
    </row>
    <row r="158" spans="2:10">
      <c r="B158" s="239"/>
      <c r="C158" s="234"/>
      <c r="D158" s="199"/>
      <c r="E158" s="199"/>
      <c r="F158" s="199"/>
      <c r="G158" s="199"/>
      <c r="H158" s="199"/>
      <c r="I158" s="199"/>
      <c r="J158" s="199"/>
    </row>
    <row r="159" spans="2:10">
      <c r="B159" s="239"/>
      <c r="C159" s="234"/>
      <c r="D159" s="199"/>
      <c r="E159" s="199"/>
      <c r="F159" s="199"/>
      <c r="G159" s="199"/>
      <c r="H159" s="199"/>
      <c r="I159" s="199"/>
      <c r="J159" s="199"/>
    </row>
    <row r="160" spans="2:10">
      <c r="B160" s="239"/>
      <c r="C160" s="234"/>
      <c r="D160" s="199"/>
      <c r="E160" s="199"/>
      <c r="F160" s="199"/>
      <c r="G160" s="199"/>
      <c r="H160" s="199"/>
      <c r="I160" s="199"/>
      <c r="J160" s="199"/>
    </row>
  </sheetData>
  <mergeCells count="25">
    <mergeCell ref="B155:G155"/>
    <mergeCell ref="F156:G156"/>
    <mergeCell ref="F157:G157"/>
    <mergeCell ref="B1:J1"/>
    <mergeCell ref="B4:H4"/>
    <mergeCell ref="C5:H5"/>
    <mergeCell ref="B9:B36"/>
    <mergeCell ref="D9:D10"/>
    <mergeCell ref="C7:H7"/>
    <mergeCell ref="D122:D147"/>
    <mergeCell ref="B38:B65"/>
    <mergeCell ref="D38:D63"/>
    <mergeCell ref="J9:J36"/>
    <mergeCell ref="D151:D152"/>
    <mergeCell ref="J151:J153"/>
    <mergeCell ref="B96:B120"/>
    <mergeCell ref="D96:D118"/>
    <mergeCell ref="B122:B149"/>
    <mergeCell ref="B67:B94"/>
    <mergeCell ref="D67:D92"/>
    <mergeCell ref="B151:B153"/>
    <mergeCell ref="J122:J149"/>
    <mergeCell ref="J96:J120"/>
    <mergeCell ref="J67:J94"/>
    <mergeCell ref="J38:J65"/>
  </mergeCells>
  <pageMargins left="0.25" right="0.25" top="0.75" bottom="0.75" header="0.3" footer="0.3"/>
  <pageSetup paperSize="9" scale="14" fitToWidth="0" orientation="landscape" r:id="rId1"/>
  <rowBreaks count="3" manualBreakCount="3">
    <brk id="37" max="16383" man="1"/>
    <brk id="95" max="16383" man="1"/>
    <brk id="1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2"/>
  <dimension ref="A1:F37"/>
  <sheetViews>
    <sheetView workbookViewId="0">
      <selection activeCell="E34" sqref="E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 t="s">
        <v>273</v>
      </c>
      <c r="B1" s="2" t="s">
        <v>274</v>
      </c>
      <c r="C1" s="3" t="s">
        <v>275</v>
      </c>
      <c r="D1" s="3" t="s">
        <v>276</v>
      </c>
      <c r="E1" s="3" t="s">
        <v>278</v>
      </c>
      <c r="F1" s="3" t="s">
        <v>279</v>
      </c>
    </row>
    <row r="3" spans="1:6">
      <c r="A3" s="278" t="s">
        <v>396</v>
      </c>
      <c r="B3" s="279"/>
      <c r="C3" s="279"/>
      <c r="D3" s="279"/>
      <c r="E3" s="279"/>
      <c r="F3" s="279"/>
    </row>
    <row r="4" spans="1:6" ht="12.75" customHeight="1"/>
    <row r="5" spans="1:6" ht="12.75" customHeight="1">
      <c r="A5" s="36" t="s">
        <v>277</v>
      </c>
      <c r="B5" s="37" t="s">
        <v>1368</v>
      </c>
    </row>
    <row r="6" spans="1:6" ht="12.75" customHeight="1">
      <c r="B6" s="19" t="s">
        <v>38</v>
      </c>
    </row>
    <row r="7" spans="1:6" ht="25.5" customHeight="1">
      <c r="B7" s="22" t="s">
        <v>1369</v>
      </c>
    </row>
    <row r="8" spans="1:6" ht="51" customHeight="1">
      <c r="B8" s="22" t="s">
        <v>1367</v>
      </c>
    </row>
    <row r="9" spans="1:6" ht="51" customHeight="1">
      <c r="B9" s="22" t="s">
        <v>689</v>
      </c>
    </row>
    <row r="10" spans="1:6" ht="63.75" customHeight="1">
      <c r="B10" s="19" t="s">
        <v>332</v>
      </c>
    </row>
    <row r="11" spans="1:6" ht="38.25" customHeight="1">
      <c r="B11" s="22" t="s">
        <v>690</v>
      </c>
    </row>
    <row r="12" spans="1:6" ht="6" customHeight="1">
      <c r="B12" s="20"/>
    </row>
    <row r="13" spans="1:6" ht="12.75" customHeight="1">
      <c r="B13" s="5" t="s">
        <v>333</v>
      </c>
    </row>
    <row r="14" spans="1:6" ht="12.75" customHeight="1">
      <c r="B14" s="36" t="s">
        <v>334</v>
      </c>
    </row>
    <row r="15" spans="1:6" ht="12.75" customHeight="1">
      <c r="B15" s="5" t="s">
        <v>335</v>
      </c>
    </row>
    <row r="16" spans="1:6" ht="12.75" customHeight="1">
      <c r="B16" s="36" t="s">
        <v>336</v>
      </c>
    </row>
    <row r="17" spans="1:6" ht="6" customHeight="1"/>
    <row r="18" spans="1:6" ht="38.25" customHeight="1">
      <c r="B18" s="19" t="s">
        <v>691</v>
      </c>
    </row>
    <row r="19" spans="1:6" ht="6" customHeight="1"/>
    <row r="20" spans="1:6" ht="25.5" customHeight="1">
      <c r="B20" s="5" t="s">
        <v>337</v>
      </c>
      <c r="C20" s="7" t="s">
        <v>727</v>
      </c>
      <c r="D20" s="6">
        <v>1</v>
      </c>
      <c r="E20" s="8">
        <v>4000</v>
      </c>
      <c r="F20" s="6">
        <f>+D20*E20</f>
        <v>4000</v>
      </c>
    </row>
    <row r="21" spans="1:6" ht="12.75" customHeight="1"/>
    <row r="22" spans="1:6" ht="38.25" customHeight="1">
      <c r="A22" s="36" t="s">
        <v>280</v>
      </c>
      <c r="B22" s="37" t="s">
        <v>1926</v>
      </c>
    </row>
    <row r="23" spans="1:6" ht="51" customHeight="1">
      <c r="B23" s="19" t="s">
        <v>810</v>
      </c>
    </row>
    <row r="24" spans="1:6" ht="12.75" customHeight="1">
      <c r="B24" s="20" t="s">
        <v>182</v>
      </c>
    </row>
    <row r="25" spans="1:6" ht="12.75" customHeight="1">
      <c r="B25" s="20" t="s">
        <v>183</v>
      </c>
    </row>
    <row r="26" spans="1:6" ht="12.75" customHeight="1">
      <c r="B26" s="20" t="s">
        <v>1924</v>
      </c>
    </row>
    <row r="27" spans="1:6" ht="12.75" customHeight="1">
      <c r="B27" s="20" t="s">
        <v>813</v>
      </c>
    </row>
    <row r="28" spans="1:6" ht="12.75" customHeight="1">
      <c r="B28" s="22" t="s">
        <v>1925</v>
      </c>
    </row>
    <row r="29" spans="1:6" ht="38.25" customHeight="1">
      <c r="B29" s="19" t="s">
        <v>814</v>
      </c>
    </row>
    <row r="30" spans="1:6" ht="25.5" customHeight="1">
      <c r="B30" s="19" t="s">
        <v>811</v>
      </c>
    </row>
    <row r="31" spans="1:6" ht="38.25" customHeight="1">
      <c r="B31" s="19" t="s">
        <v>812</v>
      </c>
    </row>
    <row r="32" spans="1:6" ht="6" customHeight="1">
      <c r="B32" s="19"/>
    </row>
    <row r="33" spans="2:6" ht="25.5" customHeight="1">
      <c r="B33" s="5" t="s">
        <v>337</v>
      </c>
      <c r="C33" s="7" t="s">
        <v>727</v>
      </c>
      <c r="D33" s="6">
        <v>1</v>
      </c>
      <c r="E33" s="8">
        <v>2000</v>
      </c>
      <c r="F33" s="6">
        <f>+D33*E33</f>
        <v>2000</v>
      </c>
    </row>
    <row r="34" spans="2:6" ht="12.75" customHeight="1"/>
    <row r="35" spans="2:6" ht="12.75" customHeight="1"/>
    <row r="36" spans="2:6">
      <c r="B36" s="12"/>
      <c r="C36" s="9"/>
      <c r="D36" s="10"/>
      <c r="E36" s="11"/>
      <c r="F36" s="10"/>
    </row>
    <row r="37" spans="2:6">
      <c r="B37" s="275" t="s">
        <v>949</v>
      </c>
      <c r="C37" s="276"/>
      <c r="D37" s="276"/>
      <c r="E37" s="62"/>
      <c r="F37" s="62">
        <f>SUM(F18:F33)</f>
        <v>6000</v>
      </c>
    </row>
  </sheetData>
  <mergeCells count="2">
    <mergeCell ref="A3:F3"/>
    <mergeCell ref="B37:D3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9"/>
  <dimension ref="A7:D30"/>
  <sheetViews>
    <sheetView topLeftCell="A5" workbookViewId="0">
      <selection activeCell="F30" sqref="F30"/>
    </sheetView>
  </sheetViews>
  <sheetFormatPr defaultRowHeight="12.75"/>
  <cols>
    <col min="2" max="2" width="53" customWidth="1"/>
    <col min="3" max="3" width="14.42578125" style="15" customWidth="1"/>
  </cols>
  <sheetData>
    <row r="7" spans="1:4">
      <c r="B7" s="13" t="s">
        <v>284</v>
      </c>
    </row>
    <row r="8" spans="1:4">
      <c r="B8" s="13"/>
    </row>
    <row r="10" spans="1:4">
      <c r="A10" s="17"/>
      <c r="B10" s="13" t="s">
        <v>1039</v>
      </c>
    </row>
    <row r="11" spans="1:4">
      <c r="A11" s="17"/>
      <c r="B11" s="18"/>
    </row>
    <row r="12" spans="1:4">
      <c r="B12" t="str">
        <f>'1_V_VODA'!A9</f>
        <v>1) Vanjski vodovod</v>
      </c>
      <c r="C12" s="16">
        <f>+'1_V_VODA'!F111:F111</f>
        <v>45025</v>
      </c>
      <c r="D12" s="25" t="s">
        <v>285</v>
      </c>
    </row>
    <row r="13" spans="1:4" hidden="1">
      <c r="C13" s="16"/>
      <c r="D13" s="26" t="s">
        <v>285</v>
      </c>
    </row>
    <row r="14" spans="1:4" ht="12" customHeight="1">
      <c r="D14" s="26"/>
    </row>
    <row r="15" spans="1:4">
      <c r="B15" t="str">
        <f>'2_V_Kanaliz'!A3</f>
        <v xml:space="preserve">2) Vanjska kanalizacija </v>
      </c>
      <c r="C15" s="16">
        <f>+'2_V_Kanaliz'!F87</f>
        <v>76525</v>
      </c>
      <c r="D15" s="25" t="s">
        <v>285</v>
      </c>
    </row>
    <row r="16" spans="1:4" ht="12" customHeight="1">
      <c r="D16" s="26"/>
    </row>
    <row r="17" spans="2:4">
      <c r="B17" t="str">
        <f>'3_voda_objekt'!A3</f>
        <v>3) Vodovodna instalacija u objektu</v>
      </c>
      <c r="C17" s="16">
        <f>+'3_voda_objekt'!F115</f>
        <v>49867</v>
      </c>
      <c r="D17" s="25" t="s">
        <v>285</v>
      </c>
    </row>
    <row r="18" spans="2:4" ht="12" customHeight="1">
      <c r="D18" s="26"/>
    </row>
    <row r="19" spans="2:4">
      <c r="B19" t="str">
        <f>'4_vert_kanal_objekt'!A3</f>
        <v>4) Vertikalna kanalizacija u objektu</v>
      </c>
      <c r="C19" s="16">
        <f>+'4_vert_kanal_objekt'!F73</f>
        <v>37698</v>
      </c>
      <c r="D19" s="25" t="s">
        <v>285</v>
      </c>
    </row>
    <row r="20" spans="2:4" ht="12" customHeight="1">
      <c r="D20" s="26"/>
    </row>
    <row r="21" spans="2:4">
      <c r="B21" t="str">
        <f>'5_horiz_kanal_objekt'!A3</f>
        <v>5) Horizontalna - temeljna kanalizacija u objektu</v>
      </c>
      <c r="C21" s="16">
        <f>+'5_horiz_kanal_objekt'!F44</f>
        <v>4492</v>
      </c>
      <c r="D21" s="25" t="s">
        <v>285</v>
      </c>
    </row>
    <row r="22" spans="2:4" ht="12" customHeight="1">
      <c r="D22" s="26"/>
    </row>
    <row r="23" spans="2:4">
      <c r="B23" t="str">
        <f>'6_sanitarije'!A3</f>
        <v>6) Sanitarni uređaji</v>
      </c>
      <c r="C23" s="16">
        <f>+'6_sanitarije'!F131</f>
        <v>75845</v>
      </c>
      <c r="D23" s="25" t="s">
        <v>285</v>
      </c>
    </row>
    <row r="24" spans="2:4" ht="6" customHeight="1">
      <c r="D24" s="26"/>
    </row>
    <row r="25" spans="2:4">
      <c r="C25" s="21"/>
      <c r="D25" s="26"/>
    </row>
    <row r="26" spans="2:4">
      <c r="B26" s="14"/>
      <c r="C26" s="16"/>
      <c r="D26" s="25"/>
    </row>
    <row r="27" spans="2:4">
      <c r="C27" s="21"/>
      <c r="D27" s="26"/>
    </row>
    <row r="28" spans="2:4">
      <c r="B28" s="41" t="s">
        <v>1040</v>
      </c>
      <c r="C28" s="42">
        <f>SUM(C12:C27)</f>
        <v>289452</v>
      </c>
      <c r="D28" s="43" t="s">
        <v>285</v>
      </c>
    </row>
    <row r="29" spans="2:4">
      <c r="B29" s="14"/>
      <c r="C29" s="16"/>
      <c r="D29" s="14"/>
    </row>
    <row r="30" spans="2:4">
      <c r="C30" s="21"/>
    </row>
  </sheetData>
  <phoneticPr fontId="0" type="noConversion"/>
  <pageMargins left="1.1417322834645669" right="0.35433070866141736" top="0.98425196850393704" bottom="0.98425196850393704" header="0.51181102362204722" footer="0.51181102362204722"/>
  <pageSetup paperSize="9" orientation="portrait" horizontalDpi="300" r:id="rId1"/>
  <headerFooter alignWithMargins="0">
    <oddHeader>&amp;L&amp;11&amp;U"LUGAL"d.o.o. Split, Zlodrina poljana 1 - tel/fax : 021/ 490-250</oddHeader>
    <oddFooter>&amp;L&amp;8Građevina: Rekonstrukcija građevine PP Sinj&amp;R&amp;8Troškovnik&amp;10&amp;8T.D. 412/03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01"/>
  <dimension ref="A1:G111"/>
  <sheetViews>
    <sheetView topLeftCell="A5" workbookViewId="0">
      <selection activeCell="G5"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ht="12.75" customHeight="1">
      <c r="B3" s="19" t="s">
        <v>1248</v>
      </c>
    </row>
    <row r="4" spans="1:7" ht="38.25" customHeight="1">
      <c r="B4" s="19" t="s">
        <v>1934</v>
      </c>
    </row>
    <row r="5" spans="1:7" ht="12.75" customHeight="1">
      <c r="B5" s="22" t="s">
        <v>1249</v>
      </c>
    </row>
    <row r="6" spans="1:7" ht="12.75" customHeight="1">
      <c r="B6" s="22" t="s">
        <v>1932</v>
      </c>
    </row>
    <row r="7" spans="1:7" ht="12.75" customHeight="1">
      <c r="B7" s="22" t="s">
        <v>1933</v>
      </c>
    </row>
    <row r="9" spans="1:7">
      <c r="A9" s="278" t="s">
        <v>959</v>
      </c>
      <c r="B9" s="279"/>
      <c r="C9" s="279"/>
      <c r="D9" s="279"/>
      <c r="E9" s="279"/>
      <c r="F9" s="279"/>
    </row>
    <row r="10" spans="1:7" ht="12.75" customHeight="1"/>
    <row r="11" spans="1:7" ht="25.5" customHeight="1">
      <c r="A11" s="36" t="s">
        <v>277</v>
      </c>
      <c r="B11" s="37" t="s">
        <v>1280</v>
      </c>
    </row>
    <row r="12" spans="1:7" ht="38.25" customHeight="1">
      <c r="B12" s="19" t="s">
        <v>1281</v>
      </c>
    </row>
    <row r="13" spans="1:7" ht="25.5" customHeight="1">
      <c r="B13" s="19" t="s">
        <v>1282</v>
      </c>
    </row>
    <row r="14" spans="1:7" ht="6" customHeight="1">
      <c r="B14" s="19"/>
    </row>
    <row r="15" spans="1:7" ht="12.75" customHeight="1">
      <c r="B15" s="19" t="s">
        <v>1283</v>
      </c>
    </row>
    <row r="16" spans="1:7" ht="6" customHeight="1">
      <c r="B16" s="19"/>
    </row>
    <row r="17" spans="1:7" ht="12.75" customHeight="1">
      <c r="B17" s="19" t="s">
        <v>1707</v>
      </c>
      <c r="C17" s="7" t="s">
        <v>289</v>
      </c>
      <c r="D17" s="6">
        <v>51</v>
      </c>
      <c r="E17" s="8">
        <v>110</v>
      </c>
      <c r="F17" s="6">
        <f>+D17*E17</f>
        <v>5610</v>
      </c>
      <c r="G17" s="106">
        <v>110</v>
      </c>
    </row>
    <row r="18" spans="1:7" ht="6" customHeight="1">
      <c r="B18" s="19"/>
      <c r="G18" s="106"/>
    </row>
    <row r="19" spans="1:7" ht="12.75" customHeight="1">
      <c r="B19" s="19" t="s">
        <v>491</v>
      </c>
      <c r="C19" s="7" t="s">
        <v>289</v>
      </c>
      <c r="D19" s="6">
        <v>10</v>
      </c>
      <c r="E19" s="8">
        <v>116</v>
      </c>
      <c r="F19" s="6">
        <f>+D19*E19</f>
        <v>1160</v>
      </c>
      <c r="G19" s="106">
        <v>116</v>
      </c>
    </row>
    <row r="20" spans="1:7" ht="6" customHeight="1">
      <c r="B20" s="19"/>
      <c r="G20" s="106"/>
    </row>
    <row r="21" spans="1:7" ht="12.75" customHeight="1">
      <c r="B21" s="19" t="s">
        <v>730</v>
      </c>
      <c r="C21" s="7" t="s">
        <v>289</v>
      </c>
      <c r="D21" s="6">
        <v>54</v>
      </c>
      <c r="E21" s="8">
        <v>125</v>
      </c>
      <c r="F21" s="6">
        <f>+D21*E21</f>
        <v>6750</v>
      </c>
      <c r="G21" s="106">
        <v>125</v>
      </c>
    </row>
    <row r="22" spans="1:7" ht="6" customHeight="1">
      <c r="B22" s="19"/>
      <c r="G22" s="106"/>
    </row>
    <row r="23" spans="1:7" ht="12.75" customHeight="1">
      <c r="B23" s="19" t="s">
        <v>1285</v>
      </c>
      <c r="C23" s="7" t="s">
        <v>289</v>
      </c>
      <c r="D23" s="6">
        <v>48.5</v>
      </c>
      <c r="E23" s="8">
        <v>230</v>
      </c>
      <c r="F23" s="6">
        <f>+D23*E23</f>
        <v>11155</v>
      </c>
      <c r="G23" s="106">
        <v>230</v>
      </c>
    </row>
    <row r="24" spans="1:7" ht="12.75" customHeight="1">
      <c r="B24" s="19"/>
      <c r="G24" s="106"/>
    </row>
    <row r="25" spans="1:7" ht="25.5" customHeight="1">
      <c r="A25" s="36" t="s">
        <v>280</v>
      </c>
      <c r="B25" s="37" t="s">
        <v>1286</v>
      </c>
      <c r="G25" s="106"/>
    </row>
    <row r="26" spans="1:7" ht="6" customHeight="1">
      <c r="B26" s="19"/>
      <c r="G26" s="106"/>
    </row>
    <row r="27" spans="1:7" ht="12.75" customHeight="1">
      <c r="B27" s="19" t="s">
        <v>1284</v>
      </c>
      <c r="C27" s="7" t="s">
        <v>292</v>
      </c>
      <c r="D27" s="6">
        <v>1</v>
      </c>
      <c r="E27" s="8">
        <v>160</v>
      </c>
      <c r="F27" s="6">
        <f>+D27*E27</f>
        <v>160</v>
      </c>
      <c r="G27" s="106">
        <v>160</v>
      </c>
    </row>
    <row r="28" spans="1:7" ht="6" customHeight="1">
      <c r="B28" s="19"/>
      <c r="G28" s="106"/>
    </row>
    <row r="29" spans="1:7" ht="12.75" customHeight="1">
      <c r="B29" s="19" t="s">
        <v>1285</v>
      </c>
      <c r="C29" s="7" t="s">
        <v>292</v>
      </c>
      <c r="D29" s="6">
        <v>1</v>
      </c>
      <c r="E29" s="8">
        <v>360</v>
      </c>
      <c r="F29" s="6">
        <f>+D29*E29</f>
        <v>360</v>
      </c>
      <c r="G29" s="106">
        <v>360</v>
      </c>
    </row>
    <row r="30" spans="1:7" ht="12.75" customHeight="1">
      <c r="B30" s="19"/>
      <c r="G30" s="106"/>
    </row>
    <row r="31" spans="1:7" ht="25.5" customHeight="1">
      <c r="A31" s="36" t="s">
        <v>290</v>
      </c>
      <c r="B31" s="37" t="s">
        <v>724</v>
      </c>
      <c r="G31" s="106"/>
    </row>
    <row r="32" spans="1:7" ht="12.75" customHeight="1">
      <c r="B32" s="19" t="s">
        <v>725</v>
      </c>
      <c r="G32" s="106"/>
    </row>
    <row r="33" spans="1:7" ht="6" customHeight="1">
      <c r="B33" s="19"/>
      <c r="G33" s="106"/>
    </row>
    <row r="34" spans="1:7" ht="12.75" customHeight="1">
      <c r="B34" s="19" t="s">
        <v>726</v>
      </c>
      <c r="C34" s="7" t="s">
        <v>727</v>
      </c>
      <c r="D34" s="6">
        <v>1</v>
      </c>
      <c r="F34" s="6" t="s">
        <v>1840</v>
      </c>
      <c r="G34" s="106"/>
    </row>
    <row r="35" spans="1:7" ht="12.75" customHeight="1">
      <c r="B35" s="19"/>
      <c r="G35" s="106"/>
    </row>
    <row r="36" spans="1:7" ht="12.75" customHeight="1">
      <c r="A36" s="36" t="s">
        <v>291</v>
      </c>
      <c r="B36" s="37" t="s">
        <v>728</v>
      </c>
      <c r="G36" s="106"/>
    </row>
    <row r="37" spans="1:7" ht="6" customHeight="1">
      <c r="B37" s="22"/>
      <c r="G37" s="106"/>
    </row>
    <row r="38" spans="1:7" ht="12.75" customHeight="1">
      <c r="B38" s="19" t="s">
        <v>729</v>
      </c>
      <c r="C38" s="7" t="s">
        <v>292</v>
      </c>
      <c r="D38" s="6">
        <v>1</v>
      </c>
      <c r="E38" s="8">
        <v>400</v>
      </c>
      <c r="F38" s="6">
        <f>+D38*E38</f>
        <v>400</v>
      </c>
      <c r="G38" s="106">
        <v>400</v>
      </c>
    </row>
    <row r="39" spans="1:7" ht="6" customHeight="1">
      <c r="A39" s="39"/>
      <c r="B39" s="40"/>
      <c r="G39" s="106"/>
    </row>
    <row r="40" spans="1:7" ht="12.75" customHeight="1">
      <c r="B40" s="19" t="s">
        <v>730</v>
      </c>
      <c r="C40" s="7" t="s">
        <v>292</v>
      </c>
      <c r="D40" s="6">
        <v>1</v>
      </c>
      <c r="E40" s="8">
        <v>210</v>
      </c>
      <c r="F40" s="6">
        <f>+D40*E40</f>
        <v>210</v>
      </c>
      <c r="G40" s="106">
        <v>210</v>
      </c>
    </row>
    <row r="41" spans="1:7" ht="12.75" customHeight="1">
      <c r="B41" s="19"/>
      <c r="G41" s="106"/>
    </row>
    <row r="42" spans="1:7" ht="25.5" customHeight="1">
      <c r="A42" s="36" t="s">
        <v>293</v>
      </c>
      <c r="B42" s="37" t="s">
        <v>731</v>
      </c>
      <c r="G42" s="106"/>
    </row>
    <row r="43" spans="1:7" ht="6" customHeight="1">
      <c r="B43" s="19"/>
      <c r="G43" s="106"/>
    </row>
    <row r="44" spans="1:7" ht="12.75" customHeight="1">
      <c r="B44" s="19" t="s">
        <v>729</v>
      </c>
      <c r="C44" s="7" t="s">
        <v>727</v>
      </c>
      <c r="D44" s="6">
        <v>1</v>
      </c>
      <c r="F44" s="6" t="s">
        <v>1840</v>
      </c>
      <c r="G44" s="106"/>
    </row>
    <row r="45" spans="1:7" ht="6" customHeight="1">
      <c r="B45" s="19"/>
      <c r="G45" s="106"/>
    </row>
    <row r="46" spans="1:7" ht="12.75" customHeight="1">
      <c r="B46" s="19" t="s">
        <v>730</v>
      </c>
      <c r="C46" s="7" t="s">
        <v>727</v>
      </c>
      <c r="D46" s="6">
        <v>1</v>
      </c>
      <c r="F46" s="6" t="s">
        <v>1840</v>
      </c>
      <c r="G46" s="106"/>
    </row>
    <row r="47" spans="1:7" ht="12.75" customHeight="1">
      <c r="A47" s="39"/>
      <c r="B47" s="40"/>
      <c r="G47" s="106"/>
    </row>
    <row r="48" spans="1:7" ht="25.5" customHeight="1">
      <c r="A48" s="36" t="s">
        <v>1421</v>
      </c>
      <c r="B48" s="37" t="s">
        <v>238</v>
      </c>
      <c r="G48" s="106"/>
    </row>
    <row r="49" spans="1:7" ht="12.75" customHeight="1">
      <c r="A49" s="39"/>
      <c r="B49" s="40" t="s">
        <v>716</v>
      </c>
      <c r="G49" s="106"/>
    </row>
    <row r="50" spans="1:7" ht="12.75" customHeight="1">
      <c r="A50" s="39"/>
      <c r="B50" s="38" t="s">
        <v>853</v>
      </c>
      <c r="G50" s="106"/>
    </row>
    <row r="51" spans="1:7" ht="12.75" customHeight="1">
      <c r="A51" s="39"/>
      <c r="B51" s="38" t="s">
        <v>255</v>
      </c>
      <c r="G51" s="106"/>
    </row>
    <row r="52" spans="1:7" ht="12.75" customHeight="1">
      <c r="A52" s="39"/>
      <c r="B52" s="38" t="s">
        <v>852</v>
      </c>
      <c r="G52" s="106"/>
    </row>
    <row r="53" spans="1:7" ht="12.75" customHeight="1">
      <c r="A53" s="39"/>
      <c r="B53" s="38" t="s">
        <v>717</v>
      </c>
      <c r="G53" s="106"/>
    </row>
    <row r="54" spans="1:7" ht="12.75" customHeight="1">
      <c r="A54" s="39"/>
      <c r="B54" s="38" t="s">
        <v>254</v>
      </c>
      <c r="G54" s="106"/>
    </row>
    <row r="55" spans="1:7" ht="12.75" customHeight="1">
      <c r="A55" s="39"/>
      <c r="B55" s="38" t="s">
        <v>855</v>
      </c>
      <c r="G55" s="106"/>
    </row>
    <row r="56" spans="1:7" ht="12.75" customHeight="1">
      <c r="A56" s="39"/>
      <c r="B56" s="38" t="s">
        <v>239</v>
      </c>
      <c r="G56" s="106"/>
    </row>
    <row r="57" spans="1:7" ht="12.75" customHeight="1">
      <c r="A57" s="39"/>
      <c r="B57" s="38" t="s">
        <v>854</v>
      </c>
      <c r="G57" s="106"/>
    </row>
    <row r="58" spans="1:7" ht="12.75" customHeight="1">
      <c r="A58" s="39"/>
      <c r="B58" s="38" t="s">
        <v>851</v>
      </c>
      <c r="G58" s="106"/>
    </row>
    <row r="59" spans="1:7" ht="6" customHeight="1">
      <c r="A59" s="39"/>
      <c r="B59" s="40"/>
      <c r="G59" s="106"/>
    </row>
    <row r="60" spans="1:7" ht="12.75" customHeight="1">
      <c r="A60" s="39"/>
      <c r="B60" s="40" t="s">
        <v>240</v>
      </c>
      <c r="C60" s="7" t="s">
        <v>979</v>
      </c>
      <c r="D60" s="6">
        <v>360</v>
      </c>
      <c r="F60" s="6" t="s">
        <v>1840</v>
      </c>
      <c r="G60" s="106"/>
    </row>
    <row r="61" spans="1:7" ht="12.75" customHeight="1">
      <c r="A61" s="39"/>
      <c r="B61" s="40"/>
      <c r="G61" s="106"/>
    </row>
    <row r="62" spans="1:7" ht="25.5" customHeight="1">
      <c r="A62" s="36" t="s">
        <v>1422</v>
      </c>
      <c r="B62" s="37" t="s">
        <v>732</v>
      </c>
      <c r="G62" s="106"/>
    </row>
    <row r="63" spans="1:7" ht="12.75" customHeight="1">
      <c r="B63" s="19" t="s">
        <v>1828</v>
      </c>
      <c r="G63" s="106"/>
    </row>
    <row r="64" spans="1:7" ht="12.75" customHeight="1">
      <c r="B64" s="19" t="s">
        <v>1231</v>
      </c>
      <c r="E64" s="27"/>
      <c r="G64" s="107"/>
    </row>
    <row r="65" spans="1:7" ht="12.75" customHeight="1">
      <c r="B65" s="19" t="s">
        <v>1232</v>
      </c>
      <c r="G65" s="106"/>
    </row>
    <row r="66" spans="1:7" ht="6" customHeight="1">
      <c r="B66" s="19"/>
      <c r="G66" s="106"/>
    </row>
    <row r="67" spans="1:7" ht="12.75" customHeight="1">
      <c r="B67" s="19" t="s">
        <v>1233</v>
      </c>
      <c r="C67" s="7" t="s">
        <v>292</v>
      </c>
      <c r="D67" s="6">
        <v>1</v>
      </c>
      <c r="E67" s="8">
        <v>820</v>
      </c>
      <c r="F67" s="6">
        <f>+D67*E67</f>
        <v>820</v>
      </c>
      <c r="G67" s="106">
        <v>820</v>
      </c>
    </row>
    <row r="68" spans="1:7" ht="12.75" customHeight="1">
      <c r="B68" s="19"/>
      <c r="G68" s="106"/>
    </row>
    <row r="69" spans="1:7" ht="38.25" customHeight="1">
      <c r="A69" s="36" t="s">
        <v>1424</v>
      </c>
      <c r="B69" s="37" t="s">
        <v>1234</v>
      </c>
      <c r="G69" s="106"/>
    </row>
    <row r="70" spans="1:7" ht="12.75" customHeight="1">
      <c r="B70" s="19" t="s">
        <v>1235</v>
      </c>
      <c r="G70" s="106"/>
    </row>
    <row r="71" spans="1:7" ht="6" customHeight="1">
      <c r="B71" s="19"/>
      <c r="G71" s="106"/>
    </row>
    <row r="72" spans="1:7" ht="12.75" customHeight="1">
      <c r="B72" s="19" t="s">
        <v>1706</v>
      </c>
      <c r="G72" s="106"/>
    </row>
    <row r="73" spans="1:7" ht="6" customHeight="1">
      <c r="B73" s="19"/>
      <c r="G73" s="106"/>
    </row>
    <row r="74" spans="1:7" ht="12.75" customHeight="1">
      <c r="B74" s="19" t="s">
        <v>1708</v>
      </c>
      <c r="C74" s="7" t="s">
        <v>292</v>
      </c>
      <c r="D74" s="6">
        <v>2</v>
      </c>
      <c r="E74" s="8">
        <v>4300</v>
      </c>
      <c r="F74" s="6">
        <f>+D74*E74</f>
        <v>8600</v>
      </c>
      <c r="G74" s="106">
        <v>4300</v>
      </c>
    </row>
    <row r="75" spans="1:7" ht="12.75" customHeight="1">
      <c r="B75" s="19"/>
      <c r="G75" s="106"/>
    </row>
    <row r="76" spans="1:7" ht="38.25" customHeight="1">
      <c r="A76" s="36" t="s">
        <v>931</v>
      </c>
      <c r="B76" s="37" t="s">
        <v>1236</v>
      </c>
      <c r="G76" s="106"/>
    </row>
    <row r="77" spans="1:7" ht="25.5" customHeight="1">
      <c r="B77" s="19" t="s">
        <v>1237</v>
      </c>
      <c r="G77" s="106"/>
    </row>
    <row r="78" spans="1:7" ht="25.5" customHeight="1">
      <c r="B78" s="19" t="s">
        <v>1238</v>
      </c>
      <c r="C78" s="7" t="s">
        <v>292</v>
      </c>
      <c r="D78" s="6">
        <v>2</v>
      </c>
      <c r="E78" s="8">
        <v>4900</v>
      </c>
      <c r="F78" s="6">
        <f>+D78*E78</f>
        <v>9800</v>
      </c>
      <c r="G78" s="106">
        <v>4900</v>
      </c>
    </row>
    <row r="79" spans="1:7" ht="12.75" customHeight="1">
      <c r="B79" s="19"/>
      <c r="G79" s="106"/>
    </row>
    <row r="80" spans="1:7" s="55" customFormat="1" ht="25.5" hidden="1" customHeight="1">
      <c r="A80" s="52" t="s">
        <v>653</v>
      </c>
      <c r="B80" s="53" t="s">
        <v>1602</v>
      </c>
      <c r="C80" s="54"/>
      <c r="D80" s="27"/>
      <c r="E80" s="27"/>
      <c r="F80" s="27"/>
      <c r="G80" s="110"/>
    </row>
    <row r="81" spans="1:7" s="55" customFormat="1" ht="25.5" hidden="1" customHeight="1">
      <c r="A81" s="56"/>
      <c r="B81" s="57" t="s">
        <v>1348</v>
      </c>
      <c r="C81" s="54"/>
      <c r="D81" s="27"/>
      <c r="E81" s="27"/>
      <c r="F81" s="27"/>
      <c r="G81" s="110"/>
    </row>
    <row r="82" spans="1:7" s="55" customFormat="1" ht="6" hidden="1" customHeight="1">
      <c r="A82" s="56"/>
      <c r="B82" s="57"/>
      <c r="C82" s="54"/>
      <c r="D82" s="27"/>
      <c r="E82" s="27"/>
      <c r="F82" s="27"/>
      <c r="G82" s="110"/>
    </row>
    <row r="83" spans="1:7" s="55" customFormat="1" ht="12.75" hidden="1" customHeight="1">
      <c r="A83" s="56"/>
      <c r="B83" s="57" t="s">
        <v>1603</v>
      </c>
      <c r="C83" s="54" t="s">
        <v>289</v>
      </c>
      <c r="D83" s="27">
        <v>163.5</v>
      </c>
      <c r="E83" s="27"/>
      <c r="F83" s="27"/>
      <c r="G83" s="110"/>
    </row>
    <row r="84" spans="1:7" s="55" customFormat="1" ht="12.75" hidden="1" customHeight="1">
      <c r="A84" s="56"/>
      <c r="B84" s="57"/>
      <c r="C84" s="54"/>
      <c r="D84" s="27"/>
      <c r="E84" s="27"/>
      <c r="F84" s="27"/>
      <c r="G84" s="110"/>
    </row>
    <row r="85" spans="1:7" s="55" customFormat="1" ht="38.25" hidden="1" customHeight="1">
      <c r="A85" s="52" t="s">
        <v>654</v>
      </c>
      <c r="B85" s="53" t="s">
        <v>1604</v>
      </c>
      <c r="C85" s="54"/>
      <c r="D85" s="27"/>
      <c r="E85" s="27"/>
      <c r="F85" s="27"/>
      <c r="G85" s="110"/>
    </row>
    <row r="86" spans="1:7" s="55" customFormat="1" ht="25.5" hidden="1" customHeight="1">
      <c r="A86" s="56"/>
      <c r="B86" s="57" t="s">
        <v>1606</v>
      </c>
      <c r="C86" s="54"/>
      <c r="D86" s="27"/>
      <c r="E86" s="27"/>
      <c r="F86" s="27"/>
      <c r="G86" s="110"/>
    </row>
    <row r="87" spans="1:7" s="55" customFormat="1" ht="25.5" hidden="1" customHeight="1">
      <c r="A87" s="56"/>
      <c r="B87" s="57" t="s">
        <v>1605</v>
      </c>
      <c r="C87" s="54"/>
      <c r="D87" s="27"/>
      <c r="E87" s="27"/>
      <c r="F87" s="27"/>
      <c r="G87" s="110"/>
    </row>
    <row r="88" spans="1:7" s="55" customFormat="1" ht="6" hidden="1" customHeight="1">
      <c r="A88" s="56"/>
      <c r="B88" s="57"/>
      <c r="C88" s="54"/>
      <c r="D88" s="27"/>
      <c r="E88" s="27"/>
      <c r="F88" s="27"/>
      <c r="G88" s="110"/>
    </row>
    <row r="89" spans="1:7" s="55" customFormat="1" ht="12.75" hidden="1" customHeight="1">
      <c r="A89" s="56"/>
      <c r="B89" s="57" t="s">
        <v>1607</v>
      </c>
      <c r="C89" s="54" t="s">
        <v>289</v>
      </c>
      <c r="D89" s="27">
        <v>163.5</v>
      </c>
      <c r="E89" s="27"/>
      <c r="F89" s="27"/>
      <c r="G89" s="110"/>
    </row>
    <row r="90" spans="1:7" s="55" customFormat="1" ht="12.75" hidden="1" customHeight="1">
      <c r="A90" s="56"/>
      <c r="B90" s="57"/>
      <c r="C90" s="54"/>
      <c r="D90" s="27"/>
      <c r="E90" s="27"/>
      <c r="F90" s="27"/>
      <c r="G90" s="110"/>
    </row>
    <row r="91" spans="1:7" s="55" customFormat="1" ht="25.5" hidden="1" customHeight="1">
      <c r="A91" s="52" t="s">
        <v>834</v>
      </c>
      <c r="B91" s="53" t="s">
        <v>1318</v>
      </c>
      <c r="C91" s="54"/>
      <c r="D91" s="27"/>
      <c r="E91" s="27"/>
      <c r="F91" s="27"/>
      <c r="G91" s="110"/>
    </row>
    <row r="92" spans="1:7" s="55" customFormat="1" ht="12.75" hidden="1" customHeight="1">
      <c r="A92" s="56"/>
      <c r="B92" s="57" t="s">
        <v>1776</v>
      </c>
      <c r="C92" s="54"/>
      <c r="D92" s="27"/>
      <c r="E92" s="27"/>
      <c r="F92" s="27"/>
      <c r="G92" s="110"/>
    </row>
    <row r="93" spans="1:7" s="55" customFormat="1" ht="12.75" hidden="1" customHeight="1">
      <c r="A93" s="56"/>
      <c r="B93" s="57" t="s">
        <v>1611</v>
      </c>
      <c r="C93" s="54"/>
      <c r="D93" s="27"/>
      <c r="E93" s="27"/>
      <c r="F93" s="27"/>
      <c r="G93" s="110"/>
    </row>
    <row r="94" spans="1:7" s="55" customFormat="1" ht="25.5" hidden="1" customHeight="1">
      <c r="A94" s="56"/>
      <c r="B94" s="57" t="s">
        <v>1612</v>
      </c>
      <c r="C94" s="54"/>
      <c r="D94" s="27"/>
      <c r="E94" s="27"/>
      <c r="F94" s="27"/>
      <c r="G94" s="110"/>
    </row>
    <row r="95" spans="1:7" s="55" customFormat="1" ht="6" hidden="1" customHeight="1">
      <c r="A95" s="56"/>
      <c r="B95" s="57"/>
      <c r="C95" s="54"/>
      <c r="D95" s="27"/>
      <c r="E95" s="27"/>
      <c r="F95" s="27"/>
      <c r="G95" s="110"/>
    </row>
    <row r="96" spans="1:7" s="55" customFormat="1" ht="12.75" hidden="1" customHeight="1">
      <c r="A96" s="56"/>
      <c r="B96" s="57" t="s">
        <v>1613</v>
      </c>
      <c r="C96" s="54" t="s">
        <v>289</v>
      </c>
      <c r="D96" s="27">
        <v>163.5</v>
      </c>
      <c r="E96" s="27"/>
      <c r="F96" s="27"/>
      <c r="G96" s="110"/>
    </row>
    <row r="97" spans="1:7" s="55" customFormat="1" ht="12.75" hidden="1" customHeight="1">
      <c r="A97" s="56"/>
      <c r="B97" s="57"/>
      <c r="C97" s="54"/>
      <c r="D97" s="27"/>
      <c r="E97" s="27"/>
      <c r="F97" s="27"/>
      <c r="G97" s="110"/>
    </row>
    <row r="98" spans="1:7" s="55" customFormat="1" ht="12.75" hidden="1" customHeight="1">
      <c r="A98" s="52" t="s">
        <v>1269</v>
      </c>
      <c r="B98" s="53" t="s">
        <v>1614</v>
      </c>
      <c r="C98" s="54"/>
      <c r="D98" s="27"/>
      <c r="E98" s="27"/>
      <c r="F98" s="27"/>
      <c r="G98" s="110"/>
    </row>
    <row r="99" spans="1:7" s="55" customFormat="1" ht="63.75" hidden="1" customHeight="1">
      <c r="A99" s="56"/>
      <c r="B99" s="57" t="s">
        <v>1615</v>
      </c>
      <c r="C99" s="54"/>
      <c r="D99" s="27"/>
      <c r="E99" s="27"/>
      <c r="F99" s="27"/>
      <c r="G99" s="110"/>
    </row>
    <row r="100" spans="1:7" s="55" customFormat="1" ht="25.5" hidden="1" customHeight="1">
      <c r="A100" s="56"/>
      <c r="B100" s="57" t="s">
        <v>1247</v>
      </c>
      <c r="C100" s="54"/>
      <c r="D100" s="27"/>
      <c r="E100" s="27"/>
      <c r="F100" s="27"/>
      <c r="G100" s="110"/>
    </row>
    <row r="101" spans="1:7" s="55" customFormat="1" ht="6" hidden="1" customHeight="1">
      <c r="A101" s="56"/>
      <c r="B101" s="57"/>
      <c r="C101" s="54"/>
      <c r="D101" s="27"/>
      <c r="E101" s="27"/>
      <c r="F101" s="27"/>
      <c r="G101" s="110"/>
    </row>
    <row r="102" spans="1:7" s="55" customFormat="1" ht="12.75" hidden="1" customHeight="1">
      <c r="A102" s="56"/>
      <c r="B102" s="57" t="s">
        <v>1709</v>
      </c>
      <c r="C102" s="54" t="s">
        <v>292</v>
      </c>
      <c r="D102" s="27">
        <v>2</v>
      </c>
      <c r="E102" s="27"/>
      <c r="F102" s="27"/>
      <c r="G102" s="110"/>
    </row>
    <row r="103" spans="1:7" s="55" customFormat="1" ht="12.75" hidden="1" customHeight="1">
      <c r="A103" s="56"/>
      <c r="B103" s="57"/>
      <c r="C103" s="54"/>
      <c r="D103" s="27"/>
      <c r="E103" s="27"/>
      <c r="F103" s="27"/>
      <c r="G103" s="110"/>
    </row>
    <row r="104" spans="1:7" s="55" customFormat="1" ht="25.5" hidden="1" customHeight="1">
      <c r="A104" s="52" t="s">
        <v>844</v>
      </c>
      <c r="B104" s="53" t="s">
        <v>1710</v>
      </c>
      <c r="C104" s="54"/>
      <c r="D104" s="27"/>
      <c r="E104" s="27"/>
      <c r="F104" s="27"/>
      <c r="G104" s="110"/>
    </row>
    <row r="105" spans="1:7" s="55" customFormat="1" ht="38.25" hidden="1" customHeight="1">
      <c r="A105" s="56"/>
      <c r="B105" s="57" t="s">
        <v>633</v>
      </c>
      <c r="C105" s="54"/>
      <c r="D105" s="27"/>
      <c r="E105" s="27"/>
      <c r="F105" s="27"/>
      <c r="G105" s="110"/>
    </row>
    <row r="106" spans="1:7" s="55" customFormat="1" ht="6" hidden="1" customHeight="1">
      <c r="A106" s="56"/>
      <c r="B106" s="57"/>
      <c r="C106" s="54"/>
      <c r="D106" s="27"/>
      <c r="E106" s="27"/>
      <c r="F106" s="27"/>
      <c r="G106" s="110"/>
    </row>
    <row r="107" spans="1:7" s="55" customFormat="1" ht="12.75" hidden="1" customHeight="1">
      <c r="A107" s="56"/>
      <c r="B107" s="57" t="s">
        <v>634</v>
      </c>
      <c r="C107" s="54" t="s">
        <v>292</v>
      </c>
      <c r="D107" s="27">
        <v>2</v>
      </c>
      <c r="E107" s="27"/>
      <c r="F107" s="27"/>
      <c r="G107" s="110"/>
    </row>
    <row r="108" spans="1:7" ht="12.75" customHeight="1">
      <c r="B108" s="19"/>
    </row>
    <row r="109" spans="1:7" ht="12.75" customHeight="1">
      <c r="B109" s="19"/>
    </row>
    <row r="110" spans="1:7">
      <c r="B110" s="30"/>
      <c r="C110" s="9"/>
      <c r="D110" s="10"/>
      <c r="E110" s="11"/>
      <c r="F110" s="10"/>
    </row>
    <row r="111" spans="1:7" s="46" customFormat="1">
      <c r="A111" s="45"/>
      <c r="B111" s="301" t="s">
        <v>960</v>
      </c>
      <c r="C111" s="302"/>
      <c r="D111" s="302"/>
      <c r="F111" s="63">
        <f>SUM(F12:F110)</f>
        <v>45025</v>
      </c>
      <c r="G111" s="111"/>
    </row>
  </sheetData>
  <mergeCells count="2">
    <mergeCell ref="A9:F9"/>
    <mergeCell ref="B111:D1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1" max="16383" man="1"/>
    <brk id="6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011">
    <tabColor indexed="43"/>
  </sheetPr>
  <dimension ref="A1:G87"/>
  <sheetViews>
    <sheetView workbookViewId="0">
      <selection activeCell="D34" sqref="D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78" t="s">
        <v>961</v>
      </c>
      <c r="B3" s="279"/>
      <c r="C3" s="279"/>
      <c r="D3" s="279"/>
      <c r="E3" s="279"/>
      <c r="F3" s="279"/>
    </row>
    <row r="4" spans="1:7" ht="12.75" customHeight="1"/>
    <row r="5" spans="1:7" ht="25.5" customHeight="1">
      <c r="A5" s="36" t="s">
        <v>277</v>
      </c>
      <c r="B5" s="37" t="s">
        <v>164</v>
      </c>
    </row>
    <row r="6" spans="1:7" ht="51" customHeight="1">
      <c r="B6" s="19" t="s">
        <v>13</v>
      </c>
    </row>
    <row r="7" spans="1:7" ht="25.5" customHeight="1">
      <c r="B7" s="19" t="s">
        <v>11</v>
      </c>
    </row>
    <row r="8" spans="1:7" ht="25.5" customHeight="1">
      <c r="B8" s="19" t="s">
        <v>1711</v>
      </c>
    </row>
    <row r="9" spans="1:7" ht="38.25" customHeight="1">
      <c r="B9" s="19" t="s">
        <v>12</v>
      </c>
    </row>
    <row r="10" spans="1:7" ht="38.25" customHeight="1">
      <c r="B10" s="19" t="s">
        <v>470</v>
      </c>
    </row>
    <row r="11" spans="1:7" ht="6" customHeight="1">
      <c r="B11" s="19"/>
    </row>
    <row r="12" spans="1:7" ht="25.5" customHeight="1">
      <c r="B12" s="19" t="s">
        <v>626</v>
      </c>
    </row>
    <row r="13" spans="1:7" ht="6" customHeight="1">
      <c r="B13" s="19"/>
    </row>
    <row r="14" spans="1:7" ht="12.75" customHeight="1">
      <c r="B14" s="19" t="s">
        <v>627</v>
      </c>
      <c r="C14" s="7" t="s">
        <v>289</v>
      </c>
      <c r="D14" s="44" t="s">
        <v>1712</v>
      </c>
    </row>
    <row r="15" spans="1:7" ht="6" customHeight="1">
      <c r="B15" s="19"/>
    </row>
    <row r="16" spans="1:7" ht="12.75" customHeight="1">
      <c r="B16" s="19" t="s">
        <v>628</v>
      </c>
      <c r="C16" s="7" t="s">
        <v>289</v>
      </c>
      <c r="D16" s="6">
        <v>142</v>
      </c>
      <c r="E16" s="8">
        <v>69</v>
      </c>
      <c r="F16" s="6">
        <f>+D16*E16</f>
        <v>9798</v>
      </c>
      <c r="G16" s="106">
        <v>69</v>
      </c>
    </row>
    <row r="17" spans="1:7" ht="6" customHeight="1">
      <c r="B17" s="19"/>
      <c r="G17" s="106"/>
    </row>
    <row r="18" spans="1:7" ht="12.75" customHeight="1">
      <c r="B18" s="19" t="s">
        <v>629</v>
      </c>
      <c r="C18" s="7" t="s">
        <v>289</v>
      </c>
      <c r="D18" s="6">
        <v>89.5</v>
      </c>
      <c r="E18" s="8">
        <v>96</v>
      </c>
      <c r="F18" s="6">
        <f>+D18*E18</f>
        <v>8592</v>
      </c>
      <c r="G18" s="106">
        <v>96</v>
      </c>
    </row>
    <row r="19" spans="1:7" ht="6" customHeight="1">
      <c r="B19" s="19"/>
      <c r="G19" s="106"/>
    </row>
    <row r="20" spans="1:7" ht="12.75" customHeight="1">
      <c r="B20" s="19" t="s">
        <v>630</v>
      </c>
      <c r="C20" s="7" t="s">
        <v>289</v>
      </c>
      <c r="D20" s="6">
        <v>23</v>
      </c>
      <c r="E20" s="8">
        <v>125</v>
      </c>
      <c r="F20" s="6">
        <f>+D20*E20</f>
        <v>2875</v>
      </c>
      <c r="G20" s="106">
        <v>125</v>
      </c>
    </row>
    <row r="21" spans="1:7" ht="12.75" customHeight="1">
      <c r="B21" s="19"/>
      <c r="G21" s="106"/>
    </row>
    <row r="22" spans="1:7" ht="12.75" customHeight="1">
      <c r="A22" s="36" t="s">
        <v>280</v>
      </c>
      <c r="B22" s="37" t="s">
        <v>631</v>
      </c>
      <c r="G22" s="106"/>
    </row>
    <row r="23" spans="1:7" ht="6" customHeight="1">
      <c r="B23" s="19"/>
      <c r="G23" s="106"/>
    </row>
    <row r="24" spans="1:7" ht="12.75" customHeight="1">
      <c r="B24" s="19" t="s">
        <v>632</v>
      </c>
      <c r="G24" s="106"/>
    </row>
    <row r="25" spans="1:7" ht="6" customHeight="1">
      <c r="B25" s="19"/>
      <c r="G25" s="106"/>
    </row>
    <row r="26" spans="1:7" ht="12.75" customHeight="1">
      <c r="B26" s="19" t="s">
        <v>627</v>
      </c>
      <c r="C26" s="7" t="s">
        <v>289</v>
      </c>
      <c r="D26" s="44" t="s">
        <v>1712</v>
      </c>
      <c r="G26" s="106"/>
    </row>
    <row r="27" spans="1:7" ht="6" customHeight="1">
      <c r="B27" s="19"/>
      <c r="G27" s="106"/>
    </row>
    <row r="28" spans="1:7" ht="12.75" customHeight="1">
      <c r="B28" s="19" t="s">
        <v>628</v>
      </c>
      <c r="C28" s="7" t="s">
        <v>289</v>
      </c>
      <c r="D28" s="6">
        <v>11</v>
      </c>
      <c r="E28" s="8">
        <v>50</v>
      </c>
      <c r="F28" s="6">
        <f>+D28*E28</f>
        <v>550</v>
      </c>
      <c r="G28" s="106">
        <v>50</v>
      </c>
    </row>
    <row r="29" spans="1:7" ht="6" customHeight="1">
      <c r="B29" s="19"/>
      <c r="G29" s="106"/>
    </row>
    <row r="30" spans="1:7" ht="12.75" customHeight="1">
      <c r="B30" s="19" t="s">
        <v>629</v>
      </c>
      <c r="C30" s="7" t="s">
        <v>289</v>
      </c>
      <c r="D30" s="6">
        <v>5</v>
      </c>
      <c r="E30" s="8">
        <v>80</v>
      </c>
      <c r="F30" s="6">
        <f>+D30*E30</f>
        <v>400</v>
      </c>
      <c r="G30" s="106">
        <v>80</v>
      </c>
    </row>
    <row r="31" spans="1:7" ht="6" customHeight="1">
      <c r="B31" s="19"/>
      <c r="G31" s="106"/>
    </row>
    <row r="32" spans="1:7" ht="12.75" customHeight="1">
      <c r="B32" s="19" t="s">
        <v>630</v>
      </c>
      <c r="C32" s="7" t="s">
        <v>289</v>
      </c>
      <c r="D32" s="6">
        <v>2</v>
      </c>
      <c r="E32" s="8">
        <v>160</v>
      </c>
      <c r="F32" s="6">
        <f>+D32*E32</f>
        <v>320</v>
      </c>
      <c r="G32" s="106">
        <v>160</v>
      </c>
    </row>
    <row r="33" spans="1:7" ht="12.75" customHeight="1">
      <c r="B33" s="19"/>
      <c r="G33" s="106"/>
    </row>
    <row r="34" spans="1:7" ht="38.25" customHeight="1">
      <c r="A34" s="36" t="s">
        <v>290</v>
      </c>
      <c r="B34" s="37" t="s">
        <v>553</v>
      </c>
      <c r="G34" s="106"/>
    </row>
    <row r="35" spans="1:7" ht="6" customHeight="1">
      <c r="B35" s="19"/>
      <c r="G35" s="106"/>
    </row>
    <row r="36" spans="1:7" ht="12.75" customHeight="1">
      <c r="B36" s="19" t="s">
        <v>632</v>
      </c>
      <c r="G36" s="106"/>
    </row>
    <row r="37" spans="1:7" ht="6" customHeight="1">
      <c r="B37" s="19"/>
      <c r="G37" s="106"/>
    </row>
    <row r="38" spans="1:7" ht="12.75" customHeight="1">
      <c r="B38" s="19" t="s">
        <v>627</v>
      </c>
      <c r="C38" s="7" t="s">
        <v>289</v>
      </c>
      <c r="D38" s="44" t="s">
        <v>1712</v>
      </c>
      <c r="G38" s="106"/>
    </row>
    <row r="39" spans="1:7" ht="6" customHeight="1">
      <c r="B39" s="19"/>
      <c r="G39" s="106"/>
    </row>
    <row r="40" spans="1:7" ht="12.75" customHeight="1">
      <c r="B40" s="19" t="s">
        <v>628</v>
      </c>
      <c r="C40" s="7" t="s">
        <v>289</v>
      </c>
      <c r="D40" s="6">
        <v>27</v>
      </c>
      <c r="E40" s="8">
        <v>190</v>
      </c>
      <c r="F40" s="6">
        <f>+D40*E40</f>
        <v>5130</v>
      </c>
      <c r="G40" s="106">
        <v>190</v>
      </c>
    </row>
    <row r="41" spans="1:7" ht="6" customHeight="1">
      <c r="B41" s="19"/>
      <c r="G41" s="106"/>
    </row>
    <row r="42" spans="1:7" ht="12.75" customHeight="1">
      <c r="B42" s="19" t="s">
        <v>629</v>
      </c>
      <c r="C42" s="7" t="s">
        <v>289</v>
      </c>
      <c r="D42" s="6">
        <v>17</v>
      </c>
      <c r="E42" s="8">
        <v>200</v>
      </c>
      <c r="F42" s="6">
        <f>+D42*E42</f>
        <v>3400</v>
      </c>
      <c r="G42" s="106">
        <v>200</v>
      </c>
    </row>
    <row r="43" spans="1:7" ht="6" customHeight="1">
      <c r="B43" s="19"/>
      <c r="G43" s="106"/>
    </row>
    <row r="44" spans="1:7" ht="12.75" customHeight="1">
      <c r="B44" s="19" t="s">
        <v>630</v>
      </c>
      <c r="C44" s="7" t="s">
        <v>289</v>
      </c>
      <c r="D44" s="6">
        <v>5</v>
      </c>
      <c r="E44" s="8">
        <v>230</v>
      </c>
      <c r="F44" s="6">
        <f>+D44*E44</f>
        <v>1150</v>
      </c>
      <c r="G44" s="106">
        <v>230</v>
      </c>
    </row>
    <row r="45" spans="1:7" ht="12.75" customHeight="1">
      <c r="B45" s="19"/>
      <c r="G45" s="106"/>
    </row>
    <row r="46" spans="1:7" ht="12.75" customHeight="1">
      <c r="A46" s="36" t="s">
        <v>291</v>
      </c>
      <c r="B46" s="37" t="s">
        <v>1419</v>
      </c>
      <c r="G46" s="106"/>
    </row>
    <row r="47" spans="1:7" ht="25.5" customHeight="1">
      <c r="B47" s="19" t="s">
        <v>1819</v>
      </c>
      <c r="G47" s="106"/>
    </row>
    <row r="48" spans="1:7" ht="38.25" customHeight="1">
      <c r="A48" s="39"/>
      <c r="B48" s="40" t="s">
        <v>1195</v>
      </c>
      <c r="G48" s="106"/>
    </row>
    <row r="49" spans="1:7" ht="63.75" customHeight="1">
      <c r="B49" s="19" t="s">
        <v>1820</v>
      </c>
      <c r="G49" s="106"/>
    </row>
    <row r="50" spans="1:7" ht="25.5" customHeight="1">
      <c r="B50" s="19" t="s">
        <v>1196</v>
      </c>
      <c r="G50" s="106"/>
    </row>
    <row r="51" spans="1:7" ht="25.5" customHeight="1">
      <c r="B51" s="19" t="s">
        <v>1822</v>
      </c>
      <c r="G51" s="106"/>
    </row>
    <row r="52" spans="1:7" ht="12.75" customHeight="1">
      <c r="B52" s="19"/>
      <c r="G52" s="106"/>
    </row>
    <row r="53" spans="1:7" ht="25.5" customHeight="1">
      <c r="B53" s="19" t="s">
        <v>1823</v>
      </c>
      <c r="C53" s="7" t="s">
        <v>292</v>
      </c>
      <c r="D53" s="6">
        <v>1</v>
      </c>
      <c r="E53" s="8">
        <v>24300</v>
      </c>
      <c r="F53" s="6">
        <f>+D53*E53</f>
        <v>24300</v>
      </c>
      <c r="G53" s="106">
        <v>24300</v>
      </c>
    </row>
    <row r="54" spans="1:7" ht="12.75" customHeight="1">
      <c r="B54" s="19"/>
      <c r="G54" s="106"/>
    </row>
    <row r="55" spans="1:7" ht="12.75" customHeight="1">
      <c r="A55" s="36" t="s">
        <v>293</v>
      </c>
      <c r="B55" s="37" t="s">
        <v>1419</v>
      </c>
      <c r="G55" s="106"/>
    </row>
    <row r="56" spans="1:7" ht="25.5" customHeight="1">
      <c r="B56" s="19" t="s">
        <v>1821</v>
      </c>
      <c r="G56" s="106"/>
    </row>
    <row r="57" spans="1:7" ht="6" customHeight="1">
      <c r="A57" s="39"/>
      <c r="B57" s="40"/>
      <c r="G57" s="106"/>
    </row>
    <row r="58" spans="1:7" ht="25.5" customHeight="1">
      <c r="B58" s="19" t="s">
        <v>1410</v>
      </c>
      <c r="C58" s="7" t="s">
        <v>292</v>
      </c>
      <c r="D58" s="6">
        <v>1</v>
      </c>
      <c r="E58" s="8">
        <v>1650</v>
      </c>
      <c r="F58" s="6">
        <f>+D58*E58</f>
        <v>1650</v>
      </c>
      <c r="G58" s="106">
        <v>1650</v>
      </c>
    </row>
    <row r="59" spans="1:7" ht="12.75" customHeight="1">
      <c r="B59" s="19"/>
      <c r="G59" s="106"/>
    </row>
    <row r="60" spans="1:7" ht="25.5" customHeight="1">
      <c r="A60" s="36" t="s">
        <v>1421</v>
      </c>
      <c r="B60" s="37" t="s">
        <v>1826</v>
      </c>
      <c r="G60" s="106"/>
    </row>
    <row r="61" spans="1:7" ht="6" customHeight="1">
      <c r="B61" s="19"/>
      <c r="G61" s="106"/>
    </row>
    <row r="62" spans="1:7" ht="25.5" customHeight="1">
      <c r="B62" s="19" t="s">
        <v>1824</v>
      </c>
      <c r="G62" s="106"/>
    </row>
    <row r="63" spans="1:7" ht="12.75" customHeight="1">
      <c r="B63" s="19"/>
      <c r="G63" s="106"/>
    </row>
    <row r="64" spans="1:7" ht="25.5" customHeight="1">
      <c r="B64" s="19" t="s">
        <v>395</v>
      </c>
      <c r="C64" s="7" t="s">
        <v>292</v>
      </c>
      <c r="D64" s="6">
        <v>4</v>
      </c>
      <c r="E64" s="8">
        <v>550</v>
      </c>
      <c r="F64" s="6">
        <f>+D64*E64</f>
        <v>2200</v>
      </c>
      <c r="G64" s="106">
        <v>550</v>
      </c>
    </row>
    <row r="65" spans="1:7" ht="12.75" customHeight="1">
      <c r="B65" s="19"/>
      <c r="G65" s="106"/>
    </row>
    <row r="66" spans="1:7" ht="25.5" customHeight="1">
      <c r="A66" s="36" t="s">
        <v>1422</v>
      </c>
      <c r="B66" s="37" t="s">
        <v>1825</v>
      </c>
      <c r="G66" s="106"/>
    </row>
    <row r="67" spans="1:7" ht="25.5" customHeight="1">
      <c r="B67" s="19" t="s">
        <v>1827</v>
      </c>
      <c r="G67" s="106"/>
    </row>
    <row r="68" spans="1:7" ht="6" customHeight="1">
      <c r="B68" s="19"/>
      <c r="G68" s="106"/>
    </row>
    <row r="69" spans="1:7" ht="25.5" customHeight="1">
      <c r="B69" s="19" t="s">
        <v>1824</v>
      </c>
      <c r="G69" s="106"/>
    </row>
    <row r="70" spans="1:7" ht="12.75" customHeight="1">
      <c r="B70" s="19"/>
      <c r="G70" s="106"/>
    </row>
    <row r="71" spans="1:7" ht="25.5" customHeight="1">
      <c r="B71" s="19" t="s">
        <v>1829</v>
      </c>
      <c r="C71" s="7" t="s">
        <v>292</v>
      </c>
      <c r="D71" s="6">
        <v>16</v>
      </c>
      <c r="E71" s="8">
        <v>880</v>
      </c>
      <c r="F71" s="6">
        <f>+D71*E71</f>
        <v>14080</v>
      </c>
      <c r="G71" s="106">
        <v>880</v>
      </c>
    </row>
    <row r="72" spans="1:7" ht="12.75" customHeight="1">
      <c r="B72" s="19"/>
      <c r="G72" s="106"/>
    </row>
    <row r="73" spans="1:7" ht="25.5" customHeight="1">
      <c r="B73" s="19" t="s">
        <v>1830</v>
      </c>
      <c r="C73" s="7" t="s">
        <v>292</v>
      </c>
      <c r="D73" s="6">
        <v>4</v>
      </c>
      <c r="E73" s="8">
        <v>520</v>
      </c>
      <c r="F73" s="6">
        <f>+D73*E73</f>
        <v>2080</v>
      </c>
      <c r="G73" s="106">
        <v>520</v>
      </c>
    </row>
    <row r="74" spans="1:7" ht="12.75" customHeight="1">
      <c r="B74" s="19"/>
      <c r="G74" s="106"/>
    </row>
    <row r="75" spans="1:7" s="55" customFormat="1" ht="63.2" hidden="1" customHeight="1">
      <c r="A75" s="52" t="s">
        <v>1424</v>
      </c>
      <c r="B75" s="53" t="s">
        <v>1946</v>
      </c>
      <c r="C75" s="54"/>
      <c r="D75" s="27"/>
      <c r="E75" s="27"/>
      <c r="F75" s="27"/>
      <c r="G75" s="107"/>
    </row>
    <row r="76" spans="1:7" s="55" customFormat="1" ht="25.5" hidden="1" customHeight="1">
      <c r="A76" s="56"/>
      <c r="B76" s="57" t="s">
        <v>1027</v>
      </c>
      <c r="C76" s="54"/>
      <c r="D76" s="27"/>
      <c r="E76" s="27"/>
      <c r="F76" s="27"/>
      <c r="G76" s="107"/>
    </row>
    <row r="77" spans="1:7" s="55" customFormat="1" ht="38.25" hidden="1" customHeight="1">
      <c r="A77" s="56"/>
      <c r="B77" s="57" t="s">
        <v>1028</v>
      </c>
      <c r="C77" s="54"/>
      <c r="D77" s="27"/>
      <c r="E77" s="27"/>
      <c r="F77" s="27"/>
      <c r="G77" s="107"/>
    </row>
    <row r="78" spans="1:7" s="55" customFormat="1" ht="6" hidden="1" customHeight="1">
      <c r="A78" s="56"/>
      <c r="B78" s="57"/>
      <c r="C78" s="54"/>
      <c r="D78" s="27"/>
      <c r="E78" s="27"/>
      <c r="F78" s="27"/>
      <c r="G78" s="107"/>
    </row>
    <row r="79" spans="1:7" s="55" customFormat="1" ht="12.75" hidden="1" customHeight="1">
      <c r="A79" s="56"/>
      <c r="B79" s="57" t="s">
        <v>1512</v>
      </c>
      <c r="C79" s="54" t="s">
        <v>289</v>
      </c>
      <c r="D79" s="27">
        <v>254.5</v>
      </c>
      <c r="E79" s="27"/>
      <c r="F79" s="27"/>
      <c r="G79" s="107"/>
    </row>
    <row r="80" spans="1:7" s="55" customFormat="1" ht="12.75" hidden="1" customHeight="1">
      <c r="A80" s="56"/>
      <c r="B80" s="57"/>
      <c r="C80" s="54"/>
      <c r="D80" s="27"/>
      <c r="E80" s="27"/>
      <c r="F80" s="27"/>
      <c r="G80" s="107"/>
    </row>
    <row r="81" spans="1:7" s="55" customFormat="1" ht="25.5" hidden="1" customHeight="1">
      <c r="A81" s="52" t="s">
        <v>931</v>
      </c>
      <c r="B81" s="53" t="s">
        <v>1029</v>
      </c>
      <c r="C81" s="54"/>
      <c r="D81" s="27"/>
      <c r="E81" s="27"/>
      <c r="F81" s="27"/>
      <c r="G81" s="107"/>
    </row>
    <row r="82" spans="1:7" s="55" customFormat="1" ht="38.25" hidden="1" customHeight="1">
      <c r="A82" s="56"/>
      <c r="B82" s="57" t="s">
        <v>1069</v>
      </c>
      <c r="C82" s="54"/>
      <c r="D82" s="27"/>
      <c r="E82" s="27"/>
      <c r="F82" s="27"/>
      <c r="G82" s="107"/>
    </row>
    <row r="83" spans="1:7" s="55" customFormat="1" ht="12.75" hidden="1" customHeight="1">
      <c r="A83" s="56"/>
      <c r="B83" s="57" t="s">
        <v>1070</v>
      </c>
      <c r="C83" s="54" t="s">
        <v>727</v>
      </c>
      <c r="D83" s="27">
        <v>1</v>
      </c>
      <c r="E83" s="27"/>
      <c r="F83" s="27"/>
      <c r="G83" s="107"/>
    </row>
    <row r="84" spans="1:7" ht="12.75" customHeight="1">
      <c r="B84" s="19"/>
      <c r="G84" s="106"/>
    </row>
    <row r="85" spans="1:7" ht="12.75" customHeight="1">
      <c r="B85" s="19"/>
    </row>
    <row r="86" spans="1:7" ht="12.75" customHeight="1">
      <c r="B86" s="30"/>
      <c r="C86" s="9"/>
      <c r="D86" s="10"/>
      <c r="E86" s="11"/>
      <c r="F86" s="10"/>
    </row>
    <row r="87" spans="1:7">
      <c r="B87" s="275" t="s">
        <v>962</v>
      </c>
      <c r="C87" s="276"/>
      <c r="D87" s="276"/>
      <c r="E87" s="62"/>
      <c r="F87" s="62">
        <f>SUM(F6:F86)</f>
        <v>76525</v>
      </c>
    </row>
  </sheetData>
  <mergeCells count="2">
    <mergeCell ref="A3:F3"/>
    <mergeCell ref="B87:D8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5" max="16383" man="1"/>
    <brk id="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1"/>
  <dimension ref="A1:G115"/>
  <sheetViews>
    <sheetView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78" t="s">
        <v>963</v>
      </c>
      <c r="B3" s="279"/>
      <c r="C3" s="279"/>
      <c r="D3" s="279"/>
      <c r="E3" s="279"/>
      <c r="F3" s="279"/>
    </row>
    <row r="4" spans="1:7" ht="12.75" customHeight="1"/>
    <row r="5" spans="1:7" ht="25.5" customHeight="1">
      <c r="A5" s="36" t="s">
        <v>277</v>
      </c>
      <c r="B5" s="37" t="s">
        <v>1853</v>
      </c>
    </row>
    <row r="6" spans="1:7" ht="38.25" customHeight="1">
      <c r="B6" s="19" t="s">
        <v>655</v>
      </c>
    </row>
    <row r="7" spans="1:7" ht="38.25" customHeight="1">
      <c r="B7" s="19" t="s">
        <v>65</v>
      </c>
    </row>
    <row r="8" spans="1:7" ht="12.75" customHeight="1">
      <c r="B8" s="19" t="s">
        <v>66</v>
      </c>
    </row>
    <row r="9" spans="1:7" ht="6" customHeight="1">
      <c r="B9" s="19"/>
    </row>
    <row r="10" spans="1:7" ht="12.75" customHeight="1">
      <c r="B10" s="19" t="s">
        <v>490</v>
      </c>
    </row>
    <row r="11" spans="1:7" ht="6" customHeight="1">
      <c r="B11" s="19"/>
    </row>
    <row r="12" spans="1:7" ht="12.75" customHeight="1">
      <c r="B12" s="19" t="s">
        <v>729</v>
      </c>
      <c r="C12" s="7" t="s">
        <v>289</v>
      </c>
      <c r="D12" s="6">
        <v>17</v>
      </c>
      <c r="E12" s="8">
        <v>230</v>
      </c>
      <c r="F12" s="6">
        <f>+D12*E12</f>
        <v>3910</v>
      </c>
      <c r="G12" s="106">
        <v>230</v>
      </c>
    </row>
    <row r="13" spans="1:7" ht="6" customHeight="1">
      <c r="B13" s="22"/>
      <c r="G13" s="106"/>
    </row>
    <row r="14" spans="1:7" ht="12.75" customHeight="1">
      <c r="B14" s="19" t="s">
        <v>944</v>
      </c>
      <c r="C14" s="7" t="s">
        <v>289</v>
      </c>
      <c r="D14" s="6">
        <v>6.5</v>
      </c>
      <c r="E14" s="8">
        <v>220</v>
      </c>
      <c r="F14" s="6">
        <f>+D14*E14</f>
        <v>1430</v>
      </c>
      <c r="G14" s="106">
        <v>220</v>
      </c>
    </row>
    <row r="15" spans="1:7" ht="6" customHeight="1">
      <c r="A15" s="39"/>
      <c r="B15" s="40"/>
      <c r="G15" s="106"/>
    </row>
    <row r="16" spans="1:7" ht="12.75" customHeight="1">
      <c r="B16" s="19" t="s">
        <v>945</v>
      </c>
      <c r="C16" s="7" t="s">
        <v>289</v>
      </c>
      <c r="D16" s="6">
        <v>33</v>
      </c>
      <c r="E16" s="8">
        <v>125</v>
      </c>
      <c r="F16" s="6">
        <f>+D16*E16</f>
        <v>4125</v>
      </c>
      <c r="G16" s="106">
        <v>125</v>
      </c>
    </row>
    <row r="17" spans="1:7" ht="6" customHeight="1">
      <c r="B17" s="22"/>
      <c r="G17" s="106"/>
    </row>
    <row r="18" spans="1:7" ht="12.75" customHeight="1">
      <c r="B18" s="19" t="s">
        <v>946</v>
      </c>
      <c r="C18" s="7" t="s">
        <v>289</v>
      </c>
      <c r="D18" s="6">
        <v>10</v>
      </c>
      <c r="E18" s="8">
        <v>116</v>
      </c>
      <c r="F18" s="6">
        <f>+D18*E18</f>
        <v>1160</v>
      </c>
      <c r="G18" s="106">
        <v>116</v>
      </c>
    </row>
    <row r="19" spans="1:7" ht="6" customHeight="1">
      <c r="A19" s="39"/>
      <c r="B19" s="40"/>
      <c r="G19" s="106"/>
    </row>
    <row r="20" spans="1:7" ht="12.75" customHeight="1">
      <c r="B20" s="19" t="s">
        <v>1345</v>
      </c>
      <c r="C20" s="7" t="s">
        <v>289</v>
      </c>
      <c r="D20" s="6">
        <v>71</v>
      </c>
      <c r="E20" s="8">
        <v>110</v>
      </c>
      <c r="F20" s="6">
        <f>+D20*E20</f>
        <v>7810</v>
      </c>
      <c r="G20" s="106">
        <v>110</v>
      </c>
    </row>
    <row r="21" spans="1:7" ht="6" customHeight="1">
      <c r="B21" s="19"/>
      <c r="G21" s="106"/>
    </row>
    <row r="22" spans="1:7" ht="12.75" customHeight="1">
      <c r="B22" s="19" t="s">
        <v>1346</v>
      </c>
      <c r="C22" s="7" t="s">
        <v>289</v>
      </c>
      <c r="D22" s="6">
        <v>68</v>
      </c>
      <c r="E22" s="8">
        <v>90</v>
      </c>
      <c r="F22" s="6">
        <f>+D22*E22</f>
        <v>6120</v>
      </c>
      <c r="G22" s="106">
        <v>90</v>
      </c>
    </row>
    <row r="23" spans="1:7" ht="12.75" customHeight="1">
      <c r="B23" s="19"/>
      <c r="G23" s="106"/>
    </row>
    <row r="24" spans="1:7" ht="38.25" customHeight="1">
      <c r="A24" s="36" t="s">
        <v>280</v>
      </c>
      <c r="B24" s="37" t="s">
        <v>818</v>
      </c>
      <c r="G24" s="106"/>
    </row>
    <row r="25" spans="1:7" ht="6" customHeight="1">
      <c r="B25" s="19"/>
      <c r="G25" s="106"/>
    </row>
    <row r="26" spans="1:7" ht="12.75" customHeight="1">
      <c r="B26" s="19" t="s">
        <v>819</v>
      </c>
      <c r="G26" s="106"/>
    </row>
    <row r="27" spans="1:7" ht="6" customHeight="1">
      <c r="B27" s="19"/>
      <c r="G27" s="106"/>
    </row>
    <row r="28" spans="1:7" ht="12.75" customHeight="1">
      <c r="B28" s="19" t="s">
        <v>1284</v>
      </c>
      <c r="C28" s="7" t="s">
        <v>292</v>
      </c>
      <c r="D28" s="6">
        <v>4</v>
      </c>
      <c r="E28" s="8">
        <v>85</v>
      </c>
      <c r="F28" s="6">
        <f>+D28*E28</f>
        <v>340</v>
      </c>
      <c r="G28" s="106">
        <v>85</v>
      </c>
    </row>
    <row r="29" spans="1:7" ht="6" customHeight="1">
      <c r="B29" s="22"/>
      <c r="G29" s="106"/>
    </row>
    <row r="30" spans="1:7" ht="12.75" customHeight="1">
      <c r="B30" s="19" t="s">
        <v>491</v>
      </c>
      <c r="C30" s="7" t="s">
        <v>292</v>
      </c>
      <c r="D30" s="6">
        <v>4</v>
      </c>
      <c r="E30" s="8">
        <v>72</v>
      </c>
      <c r="F30" s="6">
        <f>+D30*E30</f>
        <v>288</v>
      </c>
      <c r="G30" s="106">
        <v>72</v>
      </c>
    </row>
    <row r="31" spans="1:7" ht="6" customHeight="1">
      <c r="A31" s="39"/>
      <c r="B31" s="40"/>
      <c r="G31" s="106"/>
    </row>
    <row r="32" spans="1:7" ht="12.75" customHeight="1">
      <c r="B32" s="19" t="s">
        <v>492</v>
      </c>
      <c r="C32" s="7" t="s">
        <v>292</v>
      </c>
      <c r="D32" s="6">
        <v>14</v>
      </c>
      <c r="E32" s="8">
        <v>60</v>
      </c>
      <c r="F32" s="6">
        <f>+D32*E32</f>
        <v>840</v>
      </c>
      <c r="G32" s="106">
        <v>60</v>
      </c>
    </row>
    <row r="33" spans="1:7" ht="6" customHeight="1">
      <c r="B33" s="19"/>
      <c r="G33" s="106"/>
    </row>
    <row r="34" spans="1:7" ht="12.75" customHeight="1">
      <c r="B34" s="19" t="s">
        <v>943</v>
      </c>
      <c r="C34" s="7" t="s">
        <v>292</v>
      </c>
      <c r="D34" s="6">
        <v>26</v>
      </c>
      <c r="E34" s="8">
        <v>52</v>
      </c>
      <c r="F34" s="6">
        <f>+D34*E34</f>
        <v>1352</v>
      </c>
      <c r="G34" s="106">
        <v>52</v>
      </c>
    </row>
    <row r="35" spans="1:7" ht="12.75" customHeight="1">
      <c r="B35" s="19"/>
      <c r="G35" s="106"/>
    </row>
    <row r="36" spans="1:7" ht="38.25" customHeight="1">
      <c r="A36" s="36" t="s">
        <v>290</v>
      </c>
      <c r="B36" s="37" t="s">
        <v>820</v>
      </c>
      <c r="G36" s="106"/>
    </row>
    <row r="37" spans="1:7" ht="6" customHeight="1">
      <c r="B37" s="19"/>
      <c r="G37" s="106"/>
    </row>
    <row r="38" spans="1:7" ht="12.75" customHeight="1">
      <c r="B38" s="19" t="s">
        <v>819</v>
      </c>
      <c r="G38" s="106"/>
    </row>
    <row r="39" spans="1:7" ht="6" customHeight="1">
      <c r="B39" s="19"/>
      <c r="G39" s="106"/>
    </row>
    <row r="40" spans="1:7" ht="12.75" customHeight="1">
      <c r="B40" s="19" t="s">
        <v>729</v>
      </c>
      <c r="C40" s="7" t="s">
        <v>292</v>
      </c>
      <c r="D40" s="44" t="s">
        <v>1712</v>
      </c>
      <c r="G40" s="106"/>
    </row>
    <row r="41" spans="1:7" ht="6" customHeight="1">
      <c r="B41" s="22"/>
      <c r="G41" s="106"/>
    </row>
    <row r="42" spans="1:7" ht="12.75" customHeight="1">
      <c r="B42" s="19" t="s">
        <v>944</v>
      </c>
      <c r="C42" s="7" t="s">
        <v>292</v>
      </c>
      <c r="D42" s="44" t="s">
        <v>1712</v>
      </c>
      <c r="G42" s="106"/>
    </row>
    <row r="43" spans="1:7" ht="6" customHeight="1">
      <c r="A43" s="39"/>
      <c r="B43" s="40"/>
      <c r="G43" s="106"/>
    </row>
    <row r="44" spans="1:7" ht="12.75" customHeight="1">
      <c r="B44" s="19" t="s">
        <v>945</v>
      </c>
      <c r="C44" s="7" t="s">
        <v>292</v>
      </c>
      <c r="D44" s="6">
        <v>1</v>
      </c>
      <c r="E44" s="8">
        <v>95</v>
      </c>
      <c r="F44" s="6">
        <f>+D44*E44</f>
        <v>95</v>
      </c>
      <c r="G44" s="106">
        <v>95</v>
      </c>
    </row>
    <row r="45" spans="1:7" ht="6" customHeight="1">
      <c r="B45" s="22"/>
      <c r="G45" s="106"/>
    </row>
    <row r="46" spans="1:7" ht="12.75" customHeight="1">
      <c r="B46" s="19" t="s">
        <v>946</v>
      </c>
      <c r="C46" s="7" t="s">
        <v>292</v>
      </c>
      <c r="D46" s="6">
        <v>2</v>
      </c>
      <c r="E46" s="8">
        <v>80</v>
      </c>
      <c r="F46" s="6">
        <f>+D46*E46</f>
        <v>160</v>
      </c>
      <c r="G46" s="106">
        <v>80</v>
      </c>
    </row>
    <row r="47" spans="1:7" ht="6" customHeight="1">
      <c r="A47" s="39"/>
      <c r="B47" s="40"/>
      <c r="G47" s="106"/>
    </row>
    <row r="48" spans="1:7" ht="12.75" customHeight="1">
      <c r="B48" s="19" t="s">
        <v>1345</v>
      </c>
      <c r="C48" s="7" t="s">
        <v>292</v>
      </c>
      <c r="D48" s="6">
        <v>4</v>
      </c>
      <c r="E48" s="8">
        <v>68</v>
      </c>
      <c r="F48" s="6">
        <f>+D48*E48</f>
        <v>272</v>
      </c>
      <c r="G48" s="106">
        <v>68</v>
      </c>
    </row>
    <row r="49" spans="1:7" ht="6" customHeight="1">
      <c r="B49" s="19"/>
      <c r="G49" s="106"/>
    </row>
    <row r="50" spans="1:7" ht="12.75" customHeight="1">
      <c r="B50" s="19" t="s">
        <v>1346</v>
      </c>
      <c r="C50" s="7" t="s">
        <v>292</v>
      </c>
      <c r="D50" s="6">
        <v>4</v>
      </c>
      <c r="E50" s="8">
        <v>60</v>
      </c>
      <c r="F50" s="6">
        <f>+D50*E50</f>
        <v>240</v>
      </c>
      <c r="G50" s="106">
        <v>60</v>
      </c>
    </row>
    <row r="51" spans="1:7" ht="12.75" customHeight="1">
      <c r="B51" s="19"/>
      <c r="G51" s="106"/>
    </row>
    <row r="52" spans="1:7" ht="38.25" customHeight="1">
      <c r="A52" s="36" t="s">
        <v>291</v>
      </c>
      <c r="B52" s="37" t="s">
        <v>821</v>
      </c>
      <c r="G52" s="106"/>
    </row>
    <row r="53" spans="1:7" ht="6" customHeight="1">
      <c r="B53" s="19"/>
      <c r="G53" s="106"/>
    </row>
    <row r="54" spans="1:7" ht="12.75" customHeight="1">
      <c r="B54" s="19" t="s">
        <v>819</v>
      </c>
      <c r="G54" s="106"/>
    </row>
    <row r="55" spans="1:7" ht="6" customHeight="1">
      <c r="B55" s="19"/>
      <c r="G55" s="106"/>
    </row>
    <row r="56" spans="1:7" ht="12.75" customHeight="1">
      <c r="B56" s="19" t="s">
        <v>1284</v>
      </c>
      <c r="C56" s="7" t="s">
        <v>292</v>
      </c>
      <c r="D56" s="44" t="s">
        <v>1712</v>
      </c>
      <c r="G56" s="106"/>
    </row>
    <row r="57" spans="1:7" ht="6" customHeight="1">
      <c r="B57" s="22"/>
      <c r="G57" s="106"/>
    </row>
    <row r="58" spans="1:7" ht="12.75" customHeight="1">
      <c r="B58" s="19" t="s">
        <v>491</v>
      </c>
      <c r="C58" s="7" t="s">
        <v>292</v>
      </c>
      <c r="D58" s="44" t="s">
        <v>1712</v>
      </c>
      <c r="G58" s="106"/>
    </row>
    <row r="59" spans="1:7" ht="6" customHeight="1">
      <c r="A59" s="39"/>
      <c r="B59" s="40"/>
      <c r="G59" s="106"/>
    </row>
    <row r="60" spans="1:7" ht="12.75" customHeight="1">
      <c r="B60" s="19" t="s">
        <v>492</v>
      </c>
      <c r="C60" s="7" t="s">
        <v>292</v>
      </c>
      <c r="D60" s="44" t="s">
        <v>1712</v>
      </c>
      <c r="G60" s="106"/>
    </row>
    <row r="61" spans="1:7" ht="6" customHeight="1">
      <c r="B61" s="19"/>
      <c r="G61" s="106"/>
    </row>
    <row r="62" spans="1:7" ht="12.75" customHeight="1">
      <c r="B62" s="19" t="s">
        <v>943</v>
      </c>
      <c r="C62" s="7" t="s">
        <v>292</v>
      </c>
      <c r="D62" s="6">
        <v>1</v>
      </c>
      <c r="E62" s="8">
        <v>70</v>
      </c>
      <c r="F62" s="6">
        <f>+D62*E62</f>
        <v>70</v>
      </c>
      <c r="G62" s="106">
        <v>70</v>
      </c>
    </row>
    <row r="63" spans="1:7" ht="12.75" customHeight="1">
      <c r="B63" s="19"/>
      <c r="G63" s="106"/>
    </row>
    <row r="64" spans="1:7" ht="25.5" customHeight="1">
      <c r="A64" s="36" t="s">
        <v>293</v>
      </c>
      <c r="B64" s="37" t="s">
        <v>822</v>
      </c>
      <c r="G64" s="106"/>
    </row>
    <row r="65" spans="1:7" ht="6" customHeight="1">
      <c r="B65" s="19"/>
      <c r="G65" s="106"/>
    </row>
    <row r="66" spans="1:7" ht="12.75" customHeight="1">
      <c r="B66" s="19" t="s">
        <v>823</v>
      </c>
      <c r="G66" s="106"/>
    </row>
    <row r="67" spans="1:7" ht="6" customHeight="1">
      <c r="B67" s="19"/>
      <c r="G67" s="106"/>
    </row>
    <row r="68" spans="1:7" ht="12.75" customHeight="1">
      <c r="B68" s="19" t="s">
        <v>824</v>
      </c>
      <c r="C68" s="7" t="s">
        <v>292</v>
      </c>
      <c r="D68" s="6">
        <v>9</v>
      </c>
      <c r="E68" s="8">
        <v>95</v>
      </c>
      <c r="F68" s="6">
        <f>+D68*E68</f>
        <v>855</v>
      </c>
      <c r="G68" s="106">
        <v>95</v>
      </c>
    </row>
    <row r="69" spans="1:7" ht="12.75" customHeight="1">
      <c r="B69" s="19"/>
      <c r="G69" s="106"/>
    </row>
    <row r="70" spans="1:7" ht="12.75" customHeight="1">
      <c r="A70" s="36" t="s">
        <v>1421</v>
      </c>
      <c r="B70" s="37" t="s">
        <v>1416</v>
      </c>
      <c r="G70" s="106"/>
    </row>
    <row r="71" spans="1:7" ht="51" customHeight="1">
      <c r="B71" s="19" t="s">
        <v>1417</v>
      </c>
      <c r="E71" s="27"/>
      <c r="G71" s="107"/>
    </row>
    <row r="72" spans="1:7" ht="38.25" customHeight="1">
      <c r="B72" s="19" t="s">
        <v>268</v>
      </c>
      <c r="E72" s="27"/>
      <c r="G72" s="107"/>
    </row>
    <row r="73" spans="1:7" ht="25.5" customHeight="1">
      <c r="B73" s="19" t="s">
        <v>1074</v>
      </c>
      <c r="E73" s="27"/>
      <c r="G73" s="107"/>
    </row>
    <row r="74" spans="1:7" ht="6" customHeight="1">
      <c r="B74" s="19"/>
      <c r="E74" s="27"/>
      <c r="G74" s="107"/>
    </row>
    <row r="75" spans="1:7" ht="12.75" customHeight="1">
      <c r="B75" s="19" t="s">
        <v>1855</v>
      </c>
      <c r="C75" s="7" t="s">
        <v>825</v>
      </c>
      <c r="D75" s="6">
        <v>5</v>
      </c>
      <c r="E75" s="27">
        <v>1500</v>
      </c>
      <c r="F75" s="6">
        <f>+D75*E75</f>
        <v>7500</v>
      </c>
      <c r="G75" s="107">
        <v>1500</v>
      </c>
    </row>
    <row r="76" spans="1:7" ht="12.75" customHeight="1">
      <c r="B76" s="19"/>
      <c r="E76" s="27"/>
      <c r="G76" s="107"/>
    </row>
    <row r="77" spans="1:7" ht="12.75" customHeight="1">
      <c r="A77" s="36" t="s">
        <v>1422</v>
      </c>
      <c r="B77" s="37" t="s">
        <v>269</v>
      </c>
      <c r="E77" s="27"/>
      <c r="G77" s="107"/>
    </row>
    <row r="78" spans="1:7" ht="25.5" customHeight="1">
      <c r="B78" s="19" t="s">
        <v>270</v>
      </c>
      <c r="E78" s="27"/>
      <c r="G78" s="107"/>
    </row>
    <row r="79" spans="1:7" ht="51" customHeight="1">
      <c r="B79" s="19" t="s">
        <v>271</v>
      </c>
      <c r="E79" s="27"/>
      <c r="G79" s="107"/>
    </row>
    <row r="80" spans="1:7" ht="38.25" customHeight="1">
      <c r="B80" s="19" t="s">
        <v>272</v>
      </c>
      <c r="E80" s="27"/>
      <c r="G80" s="107"/>
    </row>
    <row r="81" spans="1:7" ht="6" customHeight="1">
      <c r="B81" s="19"/>
      <c r="E81" s="27"/>
      <c r="G81" s="107"/>
    </row>
    <row r="82" spans="1:7" ht="12.75" customHeight="1">
      <c r="B82" s="19" t="s">
        <v>819</v>
      </c>
      <c r="C82" s="7" t="s">
        <v>292</v>
      </c>
      <c r="D82" s="6">
        <v>19</v>
      </c>
      <c r="E82" s="27">
        <v>700</v>
      </c>
      <c r="F82" s="6">
        <f>+D82*E82</f>
        <v>13300</v>
      </c>
      <c r="G82" s="107">
        <v>700</v>
      </c>
    </row>
    <row r="83" spans="1:7" ht="12.75" customHeight="1">
      <c r="B83" s="19"/>
      <c r="E83" s="27"/>
      <c r="G83" s="107"/>
    </row>
    <row r="84" spans="1:7" ht="25.5" hidden="1" customHeight="1">
      <c r="A84" s="36" t="s">
        <v>1424</v>
      </c>
      <c r="B84" s="37" t="s">
        <v>1602</v>
      </c>
      <c r="G84" s="106"/>
    </row>
    <row r="85" spans="1:7" ht="25.5" hidden="1" customHeight="1">
      <c r="B85" s="19" t="s">
        <v>1348</v>
      </c>
      <c r="G85" s="106"/>
    </row>
    <row r="86" spans="1:7" ht="6" hidden="1" customHeight="1">
      <c r="B86" s="19"/>
      <c r="G86" s="106"/>
    </row>
    <row r="87" spans="1:7" ht="12.75" hidden="1" customHeight="1">
      <c r="B87" s="19" t="s">
        <v>1603</v>
      </c>
      <c r="C87" s="7" t="s">
        <v>289</v>
      </c>
      <c r="D87" s="6">
        <v>205.5</v>
      </c>
      <c r="G87" s="106"/>
    </row>
    <row r="88" spans="1:7" ht="12.75" hidden="1" customHeight="1">
      <c r="B88" s="19"/>
      <c r="G88" s="106"/>
    </row>
    <row r="89" spans="1:7" ht="38.25" hidden="1" customHeight="1">
      <c r="A89" s="36" t="s">
        <v>931</v>
      </c>
      <c r="B89" s="37" t="s">
        <v>1604</v>
      </c>
      <c r="G89" s="106"/>
    </row>
    <row r="90" spans="1:7" ht="25.5" hidden="1" customHeight="1">
      <c r="B90" s="19" t="s">
        <v>1606</v>
      </c>
      <c r="G90" s="106"/>
    </row>
    <row r="91" spans="1:7" ht="25.5" hidden="1" customHeight="1">
      <c r="B91" s="19" t="s">
        <v>1605</v>
      </c>
      <c r="G91" s="106"/>
    </row>
    <row r="92" spans="1:7" ht="6" hidden="1" customHeight="1">
      <c r="B92" s="19"/>
      <c r="G92" s="106"/>
    </row>
    <row r="93" spans="1:7" ht="12.75" hidden="1" customHeight="1">
      <c r="B93" s="19" t="s">
        <v>1607</v>
      </c>
      <c r="C93" s="7" t="s">
        <v>289</v>
      </c>
      <c r="D93" s="6">
        <v>205.5</v>
      </c>
      <c r="G93" s="106"/>
    </row>
    <row r="94" spans="1:7" ht="12.75" hidden="1" customHeight="1">
      <c r="B94" s="19"/>
      <c r="E94" s="27"/>
      <c r="G94" s="107"/>
    </row>
    <row r="95" spans="1:7" ht="25.5" hidden="1" customHeight="1">
      <c r="A95" s="36" t="s">
        <v>653</v>
      </c>
      <c r="B95" s="37" t="s">
        <v>1318</v>
      </c>
      <c r="G95" s="106"/>
    </row>
    <row r="96" spans="1:7" ht="12.75" hidden="1" customHeight="1">
      <c r="B96" s="19" t="s">
        <v>1776</v>
      </c>
      <c r="G96" s="106"/>
    </row>
    <row r="97" spans="1:7" ht="12.75" hidden="1" customHeight="1">
      <c r="B97" s="19" t="s">
        <v>1611</v>
      </c>
      <c r="G97" s="106"/>
    </row>
    <row r="98" spans="1:7" ht="25.5" hidden="1" customHeight="1">
      <c r="B98" s="19" t="s">
        <v>1612</v>
      </c>
      <c r="G98" s="106"/>
    </row>
    <row r="99" spans="1:7" ht="6" hidden="1" customHeight="1">
      <c r="B99" s="19"/>
      <c r="G99" s="106"/>
    </row>
    <row r="100" spans="1:7" ht="12.75" hidden="1" customHeight="1">
      <c r="B100" s="19" t="s">
        <v>1613</v>
      </c>
      <c r="C100" s="7" t="s">
        <v>289</v>
      </c>
      <c r="D100" s="6">
        <v>205.5</v>
      </c>
      <c r="G100" s="106"/>
    </row>
    <row r="101" spans="1:7" ht="12.75" hidden="1" customHeight="1">
      <c r="B101" s="19"/>
      <c r="E101" s="27"/>
      <c r="G101" s="107"/>
    </row>
    <row r="102" spans="1:7" ht="12.75" hidden="1" customHeight="1">
      <c r="A102" s="36" t="s">
        <v>654</v>
      </c>
      <c r="B102" s="37" t="s">
        <v>1614</v>
      </c>
      <c r="G102" s="106"/>
    </row>
    <row r="103" spans="1:7" ht="63.75" hidden="1" customHeight="1">
      <c r="B103" s="19" t="s">
        <v>1615</v>
      </c>
      <c r="G103" s="106"/>
    </row>
    <row r="104" spans="1:7" ht="25.5" hidden="1" customHeight="1">
      <c r="B104" s="19" t="s">
        <v>1713</v>
      </c>
      <c r="G104" s="106"/>
    </row>
    <row r="105" spans="1:7" ht="25.5" hidden="1" customHeight="1">
      <c r="B105" s="19" t="s">
        <v>1714</v>
      </c>
      <c r="G105" s="106"/>
    </row>
    <row r="106" spans="1:7" ht="6" hidden="1" customHeight="1">
      <c r="B106" s="19"/>
      <c r="G106" s="106"/>
    </row>
    <row r="107" spans="1:7" ht="12.75" hidden="1" customHeight="1">
      <c r="B107" s="19" t="s">
        <v>1709</v>
      </c>
      <c r="C107" s="7" t="s">
        <v>292</v>
      </c>
      <c r="D107" s="6">
        <v>15</v>
      </c>
      <c r="G107" s="106"/>
    </row>
    <row r="108" spans="1:7" ht="12.75" hidden="1" customHeight="1">
      <c r="B108" s="19"/>
      <c r="E108" s="27"/>
      <c r="G108" s="107"/>
    </row>
    <row r="109" spans="1:7" ht="25.5" hidden="1" customHeight="1">
      <c r="A109" s="36" t="s">
        <v>834</v>
      </c>
      <c r="B109" s="37" t="s">
        <v>643</v>
      </c>
      <c r="G109" s="106"/>
    </row>
    <row r="110" spans="1:7" ht="38.25" hidden="1" customHeight="1">
      <c r="B110" s="19" t="s">
        <v>633</v>
      </c>
      <c r="G110" s="106"/>
    </row>
    <row r="111" spans="1:7" ht="6" hidden="1" customHeight="1">
      <c r="B111" s="19"/>
      <c r="G111" s="106"/>
    </row>
    <row r="112" spans="1:7" ht="12.75" hidden="1" customHeight="1">
      <c r="B112" s="19" t="s">
        <v>644</v>
      </c>
      <c r="C112" s="7" t="s">
        <v>292</v>
      </c>
      <c r="D112" s="6">
        <v>5</v>
      </c>
      <c r="G112" s="106"/>
    </row>
    <row r="113" spans="2:7" ht="12.75" customHeight="1">
      <c r="B113" s="19"/>
      <c r="E113" s="27"/>
      <c r="G113" s="107"/>
    </row>
    <row r="114" spans="2:7">
      <c r="B114" s="30"/>
      <c r="C114" s="9"/>
      <c r="D114" s="10"/>
      <c r="E114" s="11"/>
      <c r="F114" s="10"/>
      <c r="G114" s="109"/>
    </row>
    <row r="115" spans="2:7">
      <c r="B115" s="275" t="s">
        <v>826</v>
      </c>
      <c r="C115" s="276"/>
      <c r="D115" s="276"/>
      <c r="E115" s="62"/>
      <c r="F115" s="62">
        <f>SUM(F10:F113)</f>
        <v>49867</v>
      </c>
    </row>
  </sheetData>
  <mergeCells count="2">
    <mergeCell ref="A3:F3"/>
    <mergeCell ref="B115:D115"/>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51" max="16383" man="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dimension ref="A1:G73"/>
  <sheetViews>
    <sheetView workbookViewId="0">
      <selection activeCell="E21" sqref="E21"/>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78" t="s">
        <v>964</v>
      </c>
      <c r="B3" s="279"/>
      <c r="C3" s="279"/>
      <c r="D3" s="279"/>
      <c r="E3" s="279"/>
      <c r="F3" s="279"/>
    </row>
    <row r="4" spans="1:7" ht="12.75" customHeight="1"/>
    <row r="5" spans="1:7" ht="25.5" customHeight="1">
      <c r="A5" s="36" t="s">
        <v>277</v>
      </c>
      <c r="B5" s="37" t="s">
        <v>1897</v>
      </c>
    </row>
    <row r="6" spans="1:7" ht="25.5" customHeight="1">
      <c r="B6" s="19" t="s">
        <v>827</v>
      </c>
    </row>
    <row r="7" spans="1:7" ht="6" customHeight="1">
      <c r="B7" s="19"/>
    </row>
    <row r="8" spans="1:7" ht="25.5" customHeight="1">
      <c r="B8" s="19" t="s">
        <v>828</v>
      </c>
    </row>
    <row r="9" spans="1:7" ht="6" customHeight="1">
      <c r="B9" s="19"/>
    </row>
    <row r="10" spans="1:7" ht="12.75" customHeight="1">
      <c r="B10" s="19" t="s">
        <v>829</v>
      </c>
      <c r="C10" s="7" t="s">
        <v>289</v>
      </c>
      <c r="D10" s="6">
        <v>91</v>
      </c>
      <c r="E10" s="8">
        <v>120</v>
      </c>
      <c r="F10" s="6">
        <f>+D10*E10</f>
        <v>10920</v>
      </c>
      <c r="G10" s="106">
        <v>120</v>
      </c>
    </row>
    <row r="11" spans="1:7" ht="6" customHeight="1">
      <c r="B11" s="19"/>
      <c r="G11" s="106"/>
    </row>
    <row r="12" spans="1:7" ht="12.75" customHeight="1">
      <c r="A12" s="39"/>
      <c r="B12" s="40" t="s">
        <v>830</v>
      </c>
      <c r="C12" s="7" t="s">
        <v>289</v>
      </c>
      <c r="D12" s="6">
        <v>14</v>
      </c>
      <c r="E12" s="8">
        <v>50</v>
      </c>
      <c r="F12" s="6">
        <f>+D12*E12</f>
        <v>700</v>
      </c>
      <c r="G12" s="106">
        <v>50</v>
      </c>
    </row>
    <row r="13" spans="1:7" ht="6" customHeight="1">
      <c r="B13" s="19"/>
      <c r="G13" s="106"/>
    </row>
    <row r="14" spans="1:7" ht="12.75" customHeight="1">
      <c r="B14" s="19" t="s">
        <v>831</v>
      </c>
      <c r="C14" s="7" t="s">
        <v>289</v>
      </c>
      <c r="D14" s="6">
        <v>85</v>
      </c>
      <c r="E14" s="8">
        <v>32</v>
      </c>
      <c r="F14" s="6">
        <f>+D14*E14</f>
        <v>2720</v>
      </c>
      <c r="G14" s="106">
        <v>32</v>
      </c>
    </row>
    <row r="15" spans="1:7" ht="12.75" customHeight="1">
      <c r="B15" s="19"/>
      <c r="G15" s="106"/>
    </row>
    <row r="16" spans="1:7" ht="25.5" customHeight="1">
      <c r="A16" s="36" t="s">
        <v>280</v>
      </c>
      <c r="B16" s="37" t="s">
        <v>832</v>
      </c>
      <c r="G16" s="106"/>
    </row>
    <row r="17" spans="1:7" ht="6" customHeight="1">
      <c r="B17" s="19"/>
      <c r="G17" s="106"/>
    </row>
    <row r="18" spans="1:7" ht="25.5" customHeight="1">
      <c r="B18" s="19" t="s">
        <v>833</v>
      </c>
      <c r="G18" s="106"/>
    </row>
    <row r="19" spans="1:7" ht="6" customHeight="1">
      <c r="B19" s="19"/>
      <c r="G19" s="106"/>
    </row>
    <row r="20" spans="1:7" ht="12.75" customHeight="1">
      <c r="B20" s="19" t="s">
        <v>829</v>
      </c>
      <c r="C20" s="7" t="s">
        <v>292</v>
      </c>
      <c r="D20" s="6">
        <v>24</v>
      </c>
      <c r="E20" s="8">
        <v>120</v>
      </c>
      <c r="F20" s="6">
        <f>+D20*E20</f>
        <v>2880</v>
      </c>
      <c r="G20" s="106">
        <v>120</v>
      </c>
    </row>
    <row r="21" spans="1:7" ht="6" customHeight="1">
      <c r="B21" s="19"/>
      <c r="G21" s="106"/>
    </row>
    <row r="22" spans="1:7" ht="12.75" customHeight="1">
      <c r="A22" s="39"/>
      <c r="B22" s="40" t="s">
        <v>830</v>
      </c>
      <c r="C22" s="7" t="s">
        <v>292</v>
      </c>
      <c r="D22" s="6">
        <v>7</v>
      </c>
      <c r="E22" s="8">
        <v>50</v>
      </c>
      <c r="F22" s="6">
        <f>+D22*E22</f>
        <v>350</v>
      </c>
      <c r="G22" s="106">
        <v>50</v>
      </c>
    </row>
    <row r="23" spans="1:7" ht="6" customHeight="1">
      <c r="B23" s="19"/>
      <c r="G23" s="106"/>
    </row>
    <row r="24" spans="1:7" ht="12.75" customHeight="1">
      <c r="B24" s="19" t="s">
        <v>831</v>
      </c>
      <c r="C24" s="7" t="s">
        <v>292</v>
      </c>
      <c r="D24" s="6">
        <v>74</v>
      </c>
      <c r="E24" s="8">
        <v>32</v>
      </c>
      <c r="F24" s="6">
        <f>+D24*E24</f>
        <v>2368</v>
      </c>
      <c r="G24" s="106">
        <v>32</v>
      </c>
    </row>
    <row r="25" spans="1:7" ht="12.75" customHeight="1">
      <c r="B25" s="19"/>
      <c r="G25" s="106"/>
    </row>
    <row r="26" spans="1:7" ht="25.5" customHeight="1">
      <c r="A26" s="36" t="s">
        <v>290</v>
      </c>
      <c r="B26" s="37" t="s">
        <v>1747</v>
      </c>
      <c r="G26" s="106"/>
    </row>
    <row r="27" spans="1:7" ht="25.5" customHeight="1">
      <c r="B27" s="19" t="s">
        <v>1748</v>
      </c>
      <c r="G27" s="106"/>
    </row>
    <row r="28" spans="1:7" ht="6" customHeight="1">
      <c r="B28" s="19"/>
      <c r="G28" s="106"/>
    </row>
    <row r="29" spans="1:7" ht="12.75" customHeight="1">
      <c r="B29" s="19" t="s">
        <v>980</v>
      </c>
      <c r="C29" s="7" t="s">
        <v>292</v>
      </c>
      <c r="D29" s="6">
        <v>32</v>
      </c>
      <c r="E29" s="8">
        <v>25</v>
      </c>
      <c r="F29" s="6">
        <f>+D29*E29</f>
        <v>800</v>
      </c>
      <c r="G29" s="106">
        <v>25</v>
      </c>
    </row>
    <row r="30" spans="1:7" ht="12.75" customHeight="1">
      <c r="B30" s="19"/>
      <c r="G30" s="106"/>
    </row>
    <row r="31" spans="1:7" ht="25.5" customHeight="1">
      <c r="A31" s="36" t="s">
        <v>291</v>
      </c>
      <c r="B31" s="37" t="s">
        <v>981</v>
      </c>
      <c r="G31" s="106"/>
    </row>
    <row r="32" spans="1:7" ht="12.75" customHeight="1">
      <c r="A32" s="39"/>
      <c r="B32" s="40" t="s">
        <v>1063</v>
      </c>
      <c r="G32" s="106"/>
    </row>
    <row r="33" spans="1:7" ht="6" customHeight="1">
      <c r="B33" s="19"/>
      <c r="G33" s="106"/>
    </row>
    <row r="34" spans="1:7" ht="25.5" customHeight="1">
      <c r="B34" s="19" t="s">
        <v>1642</v>
      </c>
      <c r="G34" s="106"/>
    </row>
    <row r="35" spans="1:7" ht="6" customHeight="1">
      <c r="B35" s="19"/>
      <c r="G35" s="106"/>
    </row>
    <row r="36" spans="1:7" ht="12.75" customHeight="1">
      <c r="A36" s="39"/>
      <c r="B36" s="40" t="s">
        <v>1643</v>
      </c>
      <c r="C36" s="7" t="s">
        <v>292</v>
      </c>
      <c r="D36" s="6">
        <v>1</v>
      </c>
      <c r="E36" s="8">
        <v>290</v>
      </c>
      <c r="F36" s="6">
        <f>+D36*E36</f>
        <v>290</v>
      </c>
      <c r="G36" s="106">
        <v>290</v>
      </c>
    </row>
    <row r="37" spans="1:7" ht="6" customHeight="1">
      <c r="B37" s="19"/>
      <c r="G37" s="106"/>
    </row>
    <row r="38" spans="1:7" ht="12.75" customHeight="1">
      <c r="B38" s="19" t="s">
        <v>1644</v>
      </c>
      <c r="C38" s="7" t="s">
        <v>292</v>
      </c>
      <c r="D38" s="6">
        <v>24</v>
      </c>
      <c r="E38" s="8">
        <v>290</v>
      </c>
      <c r="F38" s="6">
        <f>+D38*E38</f>
        <v>6960</v>
      </c>
      <c r="G38" s="106">
        <v>290</v>
      </c>
    </row>
    <row r="39" spans="1:7" ht="12.75" customHeight="1">
      <c r="B39" s="19"/>
      <c r="G39" s="106"/>
    </row>
    <row r="40" spans="1:7" ht="12.75" customHeight="1">
      <c r="A40" s="36" t="s">
        <v>293</v>
      </c>
      <c r="B40" s="37" t="s">
        <v>1645</v>
      </c>
      <c r="G40" s="106"/>
    </row>
    <row r="41" spans="1:7" ht="12.75" customHeight="1">
      <c r="B41" s="19" t="s">
        <v>1646</v>
      </c>
      <c r="G41" s="106"/>
    </row>
    <row r="42" spans="1:7" ht="12.75" customHeight="1">
      <c r="B42" s="19" t="s">
        <v>252</v>
      </c>
      <c r="G42" s="106"/>
    </row>
    <row r="43" spans="1:7" ht="6" customHeight="1">
      <c r="B43" s="22"/>
      <c r="G43" s="106"/>
    </row>
    <row r="44" spans="1:7" ht="12.75" customHeight="1">
      <c r="B44" s="19" t="s">
        <v>1062</v>
      </c>
      <c r="G44" s="106"/>
    </row>
    <row r="45" spans="1:7" ht="6" customHeight="1">
      <c r="A45" s="39"/>
      <c r="B45" s="40"/>
      <c r="G45" s="106"/>
    </row>
    <row r="46" spans="1:7" ht="12.75" customHeight="1">
      <c r="B46" s="19" t="s">
        <v>829</v>
      </c>
      <c r="C46" s="7" t="s">
        <v>292</v>
      </c>
      <c r="D46" s="6">
        <v>1</v>
      </c>
      <c r="E46" s="8">
        <v>360</v>
      </c>
      <c r="F46" s="6">
        <f>+D46*E46</f>
        <v>360</v>
      </c>
      <c r="G46" s="106">
        <v>360</v>
      </c>
    </row>
    <row r="47" spans="1:7" ht="12.75" customHeight="1">
      <c r="B47" s="22"/>
      <c r="G47" s="106"/>
    </row>
    <row r="48" spans="1:7" ht="25.5" customHeight="1">
      <c r="A48" s="36" t="s">
        <v>1421</v>
      </c>
      <c r="B48" s="37" t="s">
        <v>253</v>
      </c>
      <c r="G48" s="106"/>
    </row>
    <row r="49" spans="1:7" ht="38.25" customHeight="1">
      <c r="B49" s="19" t="s">
        <v>1647</v>
      </c>
      <c r="G49" s="106"/>
    </row>
    <row r="50" spans="1:7" ht="6" customHeight="1">
      <c r="B50" s="19"/>
      <c r="G50" s="106"/>
    </row>
    <row r="51" spans="1:7" ht="25.5" customHeight="1">
      <c r="B51" s="19" t="s">
        <v>1696</v>
      </c>
      <c r="G51" s="106"/>
    </row>
    <row r="52" spans="1:7" ht="6" customHeight="1">
      <c r="B52" s="19"/>
      <c r="G52" s="106"/>
    </row>
    <row r="53" spans="1:7" ht="12.75" customHeight="1">
      <c r="B53" s="19" t="s">
        <v>1697</v>
      </c>
      <c r="C53" s="7" t="s">
        <v>292</v>
      </c>
      <c r="D53" s="6">
        <v>5</v>
      </c>
      <c r="E53" s="8">
        <v>1200</v>
      </c>
      <c r="F53" s="6">
        <f>+D53*E53</f>
        <v>6000</v>
      </c>
      <c r="G53" s="106">
        <v>1200</v>
      </c>
    </row>
    <row r="54" spans="1:7" ht="12.75" customHeight="1">
      <c r="B54" s="19"/>
      <c r="G54" s="106"/>
    </row>
    <row r="55" spans="1:7" ht="38.25" customHeight="1">
      <c r="A55" s="36" t="s">
        <v>1422</v>
      </c>
      <c r="B55" s="37" t="s">
        <v>1896</v>
      </c>
      <c r="G55" s="106"/>
    </row>
    <row r="56" spans="1:7" ht="6" customHeight="1">
      <c r="B56" s="19"/>
      <c r="G56" s="106"/>
    </row>
    <row r="57" spans="1:7" ht="12.75" customHeight="1">
      <c r="B57" s="19" t="s">
        <v>823</v>
      </c>
      <c r="G57" s="106"/>
    </row>
    <row r="58" spans="1:7" ht="6" customHeight="1">
      <c r="B58" s="19"/>
      <c r="G58" s="106"/>
    </row>
    <row r="59" spans="1:7" ht="12.75" customHeight="1">
      <c r="B59" s="19" t="s">
        <v>1698</v>
      </c>
      <c r="C59" s="7" t="s">
        <v>292</v>
      </c>
      <c r="D59" s="6">
        <v>5</v>
      </c>
      <c r="E59" s="8">
        <v>670</v>
      </c>
      <c r="F59" s="6">
        <f>+D59*E59</f>
        <v>3350</v>
      </c>
      <c r="G59" s="106">
        <v>670</v>
      </c>
    </row>
    <row r="60" spans="1:7" ht="12.75" customHeight="1">
      <c r="B60" s="19"/>
      <c r="G60" s="106"/>
    </row>
    <row r="61" spans="1:7" s="55" customFormat="1" ht="25.5" hidden="1" customHeight="1">
      <c r="A61" s="52" t="s">
        <v>1424</v>
      </c>
      <c r="B61" s="53" t="s">
        <v>1699</v>
      </c>
      <c r="C61" s="54"/>
      <c r="D61" s="27"/>
      <c r="E61" s="27"/>
      <c r="F61" s="27"/>
      <c r="G61" s="107"/>
    </row>
    <row r="62" spans="1:7" s="55" customFormat="1" ht="6" hidden="1" customHeight="1">
      <c r="A62" s="56"/>
      <c r="B62" s="58"/>
      <c r="C62" s="54"/>
      <c r="D62" s="27"/>
      <c r="E62" s="27"/>
      <c r="F62" s="27"/>
      <c r="G62" s="107"/>
    </row>
    <row r="63" spans="1:7" s="55" customFormat="1" ht="12.75" hidden="1" customHeight="1">
      <c r="A63" s="56"/>
      <c r="B63" s="57" t="s">
        <v>1700</v>
      </c>
      <c r="C63" s="54" t="s">
        <v>289</v>
      </c>
      <c r="D63" s="27">
        <v>190</v>
      </c>
      <c r="E63" s="27"/>
      <c r="F63" s="27"/>
      <c r="G63" s="107"/>
    </row>
    <row r="64" spans="1:7" s="55" customFormat="1" ht="12.75" hidden="1" customHeight="1">
      <c r="A64" s="56"/>
      <c r="B64" s="57"/>
      <c r="C64" s="54"/>
      <c r="D64" s="27"/>
      <c r="E64" s="27"/>
      <c r="F64" s="27"/>
      <c r="G64" s="107"/>
    </row>
    <row r="65" spans="1:7" s="55" customFormat="1" ht="25.5" hidden="1" customHeight="1">
      <c r="A65" s="52" t="s">
        <v>931</v>
      </c>
      <c r="B65" s="53" t="s">
        <v>861</v>
      </c>
      <c r="C65" s="54"/>
      <c r="D65" s="27"/>
      <c r="E65" s="27"/>
      <c r="F65" s="27"/>
      <c r="G65" s="107"/>
    </row>
    <row r="66" spans="1:7" s="55" customFormat="1" ht="25.5" hidden="1" customHeight="1">
      <c r="A66" s="56"/>
      <c r="B66" s="57" t="s">
        <v>1348</v>
      </c>
      <c r="C66" s="54"/>
      <c r="D66" s="27"/>
      <c r="E66" s="27"/>
      <c r="F66" s="27"/>
      <c r="G66" s="107"/>
    </row>
    <row r="67" spans="1:7" s="55" customFormat="1" ht="6" hidden="1" customHeight="1">
      <c r="A67" s="56"/>
      <c r="B67" s="58"/>
      <c r="C67" s="54"/>
      <c r="D67" s="27"/>
      <c r="E67" s="27"/>
      <c r="F67" s="27"/>
      <c r="G67" s="107"/>
    </row>
    <row r="68" spans="1:7" s="55" customFormat="1" ht="12.75" hidden="1" customHeight="1">
      <c r="A68" s="56"/>
      <c r="B68" s="57" t="s">
        <v>1700</v>
      </c>
      <c r="C68" s="54" t="s">
        <v>289</v>
      </c>
      <c r="D68" s="27">
        <v>190</v>
      </c>
      <c r="E68" s="27"/>
      <c r="F68" s="27"/>
      <c r="G68" s="107"/>
    </row>
    <row r="69" spans="1:7" ht="12.75" customHeight="1">
      <c r="B69" s="22"/>
      <c r="G69" s="106"/>
    </row>
    <row r="70" spans="1:7" ht="12.75" customHeight="1">
      <c r="B70" s="19"/>
      <c r="G70" s="106"/>
    </row>
    <row r="71" spans="1:7" ht="12.75" customHeight="1">
      <c r="B71" s="19"/>
      <c r="G71" s="106"/>
    </row>
    <row r="72" spans="1:7">
      <c r="B72" s="30"/>
      <c r="C72" s="9"/>
      <c r="D72" s="10"/>
      <c r="E72" s="11"/>
      <c r="F72" s="10"/>
    </row>
    <row r="73" spans="1:7">
      <c r="B73" s="275" t="s">
        <v>862</v>
      </c>
      <c r="C73" s="276"/>
      <c r="D73" s="276"/>
      <c r="E73" s="62"/>
      <c r="F73" s="62">
        <f>SUM(F8:F71)</f>
        <v>37698</v>
      </c>
    </row>
  </sheetData>
  <mergeCells count="2">
    <mergeCell ref="A3:F3"/>
    <mergeCell ref="B73:D73"/>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3"/>
  <dimension ref="A1:G44"/>
  <sheetViews>
    <sheetView topLeftCell="A7"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78" t="s">
        <v>965</v>
      </c>
      <c r="B3" s="279"/>
      <c r="C3" s="279"/>
      <c r="D3" s="279"/>
      <c r="E3" s="279"/>
      <c r="F3" s="279"/>
    </row>
    <row r="4" spans="1:7" ht="12.75" customHeight="1"/>
    <row r="5" spans="1:7" ht="25.5" customHeight="1">
      <c r="A5" s="36" t="s">
        <v>277</v>
      </c>
      <c r="B5" s="37" t="s">
        <v>664</v>
      </c>
    </row>
    <row r="6" spans="1:7" ht="25.5" customHeight="1">
      <c r="B6" s="19" t="s">
        <v>665</v>
      </c>
    </row>
    <row r="7" spans="1:7" ht="38.25" customHeight="1">
      <c r="B7" s="19" t="s">
        <v>1701</v>
      </c>
    </row>
    <row r="8" spans="1:7" ht="6" customHeight="1">
      <c r="B8" s="19"/>
    </row>
    <row r="9" spans="1:7" ht="25.5" customHeight="1">
      <c r="B9" s="19" t="s">
        <v>828</v>
      </c>
    </row>
    <row r="10" spans="1:7" ht="6" customHeight="1">
      <c r="B10" s="19"/>
    </row>
    <row r="11" spans="1:7" ht="12.75" customHeight="1">
      <c r="B11" s="19" t="s">
        <v>1702</v>
      </c>
      <c r="C11" s="7" t="s">
        <v>289</v>
      </c>
      <c r="D11" s="6">
        <v>16</v>
      </c>
      <c r="E11" s="8">
        <v>96</v>
      </c>
      <c r="F11" s="6">
        <f>+D11*E11</f>
        <v>1536</v>
      </c>
      <c r="G11" s="106">
        <v>96</v>
      </c>
    </row>
    <row r="12" spans="1:7" ht="6" customHeight="1">
      <c r="B12" s="19"/>
      <c r="G12" s="106"/>
    </row>
    <row r="13" spans="1:7" ht="12.75" customHeight="1">
      <c r="A13" s="39"/>
      <c r="B13" s="40" t="s">
        <v>1898</v>
      </c>
      <c r="C13" s="7" t="s">
        <v>289</v>
      </c>
      <c r="D13" s="6">
        <v>9.5</v>
      </c>
      <c r="E13" s="8">
        <v>68</v>
      </c>
      <c r="F13" s="6">
        <f>+D13*E13</f>
        <v>646</v>
      </c>
      <c r="G13" s="106">
        <v>68</v>
      </c>
    </row>
    <row r="14" spans="1:7" ht="6" customHeight="1">
      <c r="B14" s="19"/>
      <c r="G14" s="106"/>
    </row>
    <row r="15" spans="1:7" ht="12.75" customHeight="1">
      <c r="B15" s="19" t="s">
        <v>1715</v>
      </c>
      <c r="C15" s="7" t="s">
        <v>289</v>
      </c>
      <c r="D15" s="6">
        <v>6.5</v>
      </c>
      <c r="E15" s="8">
        <v>60</v>
      </c>
      <c r="F15" s="6">
        <f>+D15*E15</f>
        <v>390</v>
      </c>
      <c r="G15" s="106">
        <v>60</v>
      </c>
    </row>
    <row r="16" spans="1:7" ht="12.75" customHeight="1">
      <c r="B16" s="19"/>
      <c r="G16" s="106"/>
    </row>
    <row r="17" spans="1:7" ht="25.5" customHeight="1">
      <c r="A17" s="36" t="s">
        <v>280</v>
      </c>
      <c r="B17" s="37" t="s">
        <v>832</v>
      </c>
      <c r="G17" s="106"/>
    </row>
    <row r="18" spans="1:7" ht="6" customHeight="1">
      <c r="B18" s="19"/>
      <c r="G18" s="106"/>
    </row>
    <row r="19" spans="1:7" ht="25.5" customHeight="1">
      <c r="B19" s="19" t="s">
        <v>833</v>
      </c>
      <c r="G19" s="106"/>
    </row>
    <row r="20" spans="1:7" ht="6" customHeight="1">
      <c r="B20" s="19"/>
      <c r="G20" s="106"/>
    </row>
    <row r="21" spans="1:7" ht="12.75" customHeight="1">
      <c r="B21" s="19" t="s">
        <v>1702</v>
      </c>
      <c r="C21" s="7" t="s">
        <v>292</v>
      </c>
      <c r="D21" s="6">
        <v>6</v>
      </c>
      <c r="E21" s="8">
        <v>80</v>
      </c>
      <c r="F21" s="6">
        <f>+D21*E21</f>
        <v>480</v>
      </c>
      <c r="G21" s="106">
        <v>80</v>
      </c>
    </row>
    <row r="22" spans="1:7" ht="6" customHeight="1">
      <c r="B22" s="19"/>
      <c r="G22" s="106"/>
    </row>
    <row r="23" spans="1:7" ht="12.75" customHeight="1">
      <c r="A23" s="39"/>
      <c r="B23" s="40" t="s">
        <v>1898</v>
      </c>
      <c r="C23" s="7" t="s">
        <v>292</v>
      </c>
      <c r="D23" s="6">
        <v>4</v>
      </c>
      <c r="E23" s="8">
        <v>50</v>
      </c>
      <c r="F23" s="6">
        <f>+D23*E23</f>
        <v>200</v>
      </c>
      <c r="G23" s="106">
        <v>50</v>
      </c>
    </row>
    <row r="24" spans="1:7" ht="6" customHeight="1">
      <c r="B24" s="19"/>
      <c r="G24" s="106"/>
    </row>
    <row r="25" spans="1:7" ht="12.75" customHeight="1">
      <c r="B25" s="19" t="s">
        <v>1715</v>
      </c>
      <c r="C25" s="7" t="s">
        <v>292</v>
      </c>
      <c r="D25" s="6">
        <v>2</v>
      </c>
      <c r="E25" s="8">
        <v>45</v>
      </c>
      <c r="F25" s="6">
        <f>+D25*E25</f>
        <v>90</v>
      </c>
      <c r="G25" s="106">
        <v>45</v>
      </c>
    </row>
    <row r="26" spans="1:7" ht="12.75" customHeight="1">
      <c r="B26" s="19"/>
      <c r="G26" s="106"/>
    </row>
    <row r="27" spans="1:7" ht="25.5" customHeight="1">
      <c r="A27" s="36" t="s">
        <v>290</v>
      </c>
      <c r="B27" s="37" t="s">
        <v>832</v>
      </c>
      <c r="G27" s="106"/>
    </row>
    <row r="28" spans="1:7" ht="25.5" customHeight="1">
      <c r="B28" s="19" t="s">
        <v>1703</v>
      </c>
      <c r="G28" s="106"/>
    </row>
    <row r="29" spans="1:7" ht="12.75" customHeight="1">
      <c r="A29" s="39"/>
      <c r="B29" s="40" t="s">
        <v>1704</v>
      </c>
      <c r="G29" s="106"/>
    </row>
    <row r="30" spans="1:7" ht="6" customHeight="1">
      <c r="B30" s="19"/>
      <c r="G30" s="106"/>
    </row>
    <row r="31" spans="1:7" ht="25.5" customHeight="1">
      <c r="B31" s="19" t="s">
        <v>833</v>
      </c>
      <c r="G31" s="106"/>
    </row>
    <row r="32" spans="1:7" ht="6" customHeight="1">
      <c r="B32" s="19"/>
      <c r="G32" s="106"/>
    </row>
    <row r="33" spans="1:7" ht="12.75" customHeight="1">
      <c r="B33" s="19" t="s">
        <v>1702</v>
      </c>
      <c r="C33" s="7" t="s">
        <v>292</v>
      </c>
      <c r="D33" s="6">
        <v>1</v>
      </c>
      <c r="E33" s="8">
        <v>200</v>
      </c>
      <c r="F33" s="6">
        <f>+D33*E33</f>
        <v>200</v>
      </c>
      <c r="G33" s="106">
        <v>200</v>
      </c>
    </row>
    <row r="34" spans="1:7" ht="6" customHeight="1">
      <c r="B34" s="19"/>
      <c r="G34" s="106"/>
    </row>
    <row r="35" spans="1:7" ht="12.75" customHeight="1">
      <c r="A35" s="39"/>
      <c r="B35" s="40" t="s">
        <v>1898</v>
      </c>
      <c r="C35" s="7" t="s">
        <v>292</v>
      </c>
      <c r="D35" s="6">
        <v>5</v>
      </c>
      <c r="E35" s="8">
        <v>190</v>
      </c>
      <c r="F35" s="6">
        <f>+D35*E35</f>
        <v>950</v>
      </c>
      <c r="G35" s="106">
        <v>190</v>
      </c>
    </row>
    <row r="36" spans="1:7" ht="12.75" customHeight="1">
      <c r="B36" s="19"/>
      <c r="G36" s="106"/>
    </row>
    <row r="37" spans="1:7" s="55" customFormat="1" ht="25.5" hidden="1" customHeight="1">
      <c r="A37" s="52" t="s">
        <v>291</v>
      </c>
      <c r="B37" s="53" t="s">
        <v>861</v>
      </c>
      <c r="C37" s="54"/>
      <c r="D37" s="27"/>
      <c r="E37" s="27"/>
      <c r="F37" s="27"/>
      <c r="G37" s="107"/>
    </row>
    <row r="38" spans="1:7" s="55" customFormat="1" ht="25.5" hidden="1" customHeight="1">
      <c r="A38" s="56"/>
      <c r="B38" s="57" t="s">
        <v>1348</v>
      </c>
      <c r="C38" s="54"/>
      <c r="D38" s="27"/>
      <c r="E38" s="27"/>
      <c r="F38" s="27"/>
      <c r="G38" s="107"/>
    </row>
    <row r="39" spans="1:7" s="55" customFormat="1" ht="6" hidden="1" customHeight="1">
      <c r="A39" s="56"/>
      <c r="B39" s="58"/>
      <c r="C39" s="54"/>
      <c r="D39" s="27"/>
      <c r="E39" s="27"/>
      <c r="F39" s="27"/>
      <c r="G39" s="107"/>
    </row>
    <row r="40" spans="1:7" s="55" customFormat="1" ht="12.75" hidden="1" customHeight="1">
      <c r="A40" s="56"/>
      <c r="B40" s="57" t="s">
        <v>1700</v>
      </c>
      <c r="C40" s="54" t="s">
        <v>289</v>
      </c>
      <c r="D40" s="27">
        <v>32</v>
      </c>
      <c r="E40" s="27"/>
      <c r="F40" s="27"/>
      <c r="G40" s="107"/>
    </row>
    <row r="41" spans="1:7" ht="12.75" customHeight="1">
      <c r="B41" s="19"/>
      <c r="G41" s="106"/>
    </row>
    <row r="42" spans="1:7" ht="12.75" customHeight="1">
      <c r="B42" s="19"/>
      <c r="G42" s="106"/>
    </row>
    <row r="43" spans="1:7">
      <c r="B43" s="30"/>
      <c r="C43" s="9"/>
      <c r="D43" s="10"/>
      <c r="E43" s="11"/>
      <c r="F43" s="10"/>
      <c r="G43" s="109"/>
    </row>
    <row r="44" spans="1:7">
      <c r="B44" s="275" t="s">
        <v>1168</v>
      </c>
      <c r="C44" s="276"/>
      <c r="D44" s="276"/>
      <c r="E44" s="62"/>
      <c r="F44" s="62">
        <f>SUM(F7:F42)</f>
        <v>4492</v>
      </c>
    </row>
  </sheetData>
  <mergeCells count="2">
    <mergeCell ref="A3:F3"/>
    <mergeCell ref="B44:D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dimension ref="A1:G131"/>
  <sheetViews>
    <sheetView view="pageBreakPreview" zoomScale="60"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78" t="s">
        <v>966</v>
      </c>
      <c r="B3" s="279"/>
      <c r="C3" s="279"/>
      <c r="D3" s="279"/>
      <c r="E3" s="279"/>
      <c r="F3" s="279"/>
    </row>
    <row r="4" spans="1:7" ht="12.75" customHeight="1"/>
    <row r="5" spans="1:7" ht="12.75" customHeight="1">
      <c r="B5" s="19" t="s">
        <v>1248</v>
      </c>
    </row>
    <row r="6" spans="1:7" ht="25.5" customHeight="1">
      <c r="B6" s="19" t="s">
        <v>1169</v>
      </c>
    </row>
    <row r="7" spans="1:7" ht="12.75" customHeight="1">
      <c r="B7" s="19"/>
    </row>
    <row r="8" spans="1:7" ht="12.75" customHeight="1">
      <c r="A8" s="36" t="s">
        <v>277</v>
      </c>
      <c r="B8" s="37" t="s">
        <v>1170</v>
      </c>
    </row>
    <row r="9" spans="1:7" ht="12.75" customHeight="1">
      <c r="B9" s="19" t="s">
        <v>1171</v>
      </c>
    </row>
    <row r="10" spans="1:7" ht="12.75" customHeight="1">
      <c r="B10" s="19" t="s">
        <v>1172</v>
      </c>
    </row>
    <row r="11" spans="1:7" ht="25.5" customHeight="1">
      <c r="B11" s="22" t="s">
        <v>1173</v>
      </c>
    </row>
    <row r="12" spans="1:7" ht="25.5" customHeight="1">
      <c r="B12" s="22" t="s">
        <v>1174</v>
      </c>
    </row>
    <row r="13" spans="1:7" ht="12.75" customHeight="1">
      <c r="B13" s="22" t="s">
        <v>1175</v>
      </c>
    </row>
    <row r="14" spans="1:7" ht="12.75" customHeight="1">
      <c r="B14" s="22" t="s">
        <v>241</v>
      </c>
    </row>
    <row r="15" spans="1:7" ht="12.75" customHeight="1">
      <c r="B15" s="22" t="s">
        <v>1854</v>
      </c>
    </row>
    <row r="16" spans="1:7" ht="25.5" customHeight="1">
      <c r="A16" s="39"/>
      <c r="B16" s="38" t="s">
        <v>1349</v>
      </c>
    </row>
    <row r="17" spans="1:7" ht="6" customHeight="1">
      <c r="B17" s="19"/>
    </row>
    <row r="18" spans="1:7" ht="12.75" customHeight="1">
      <c r="B18" s="19" t="s">
        <v>1855</v>
      </c>
      <c r="C18" s="7" t="s">
        <v>825</v>
      </c>
      <c r="D18" s="6">
        <v>10</v>
      </c>
      <c r="E18" s="8">
        <v>690</v>
      </c>
      <c r="F18" s="6">
        <f>+D18*E18</f>
        <v>6900</v>
      </c>
      <c r="G18" s="106">
        <v>690</v>
      </c>
    </row>
    <row r="19" spans="1:7" ht="12.75" customHeight="1">
      <c r="B19" s="19"/>
      <c r="G19" s="106"/>
    </row>
    <row r="20" spans="1:7" ht="12.75" customHeight="1">
      <c r="A20" s="36" t="s">
        <v>280</v>
      </c>
      <c r="B20" s="37" t="s">
        <v>1856</v>
      </c>
      <c r="G20" s="106"/>
    </row>
    <row r="21" spans="1:7" ht="12.75" customHeight="1">
      <c r="B21" s="19" t="s">
        <v>1171</v>
      </c>
      <c r="G21" s="106"/>
    </row>
    <row r="22" spans="1:7" ht="12.75" customHeight="1">
      <c r="B22" s="19" t="s">
        <v>1172</v>
      </c>
      <c r="G22" s="106"/>
    </row>
    <row r="23" spans="1:7" ht="25.5" customHeight="1">
      <c r="B23" s="22" t="s">
        <v>1173</v>
      </c>
      <c r="G23" s="106"/>
    </row>
    <row r="24" spans="1:7" ht="25.5" customHeight="1">
      <c r="B24" s="22" t="s">
        <v>1174</v>
      </c>
      <c r="G24" s="106"/>
    </row>
    <row r="25" spans="1:7" ht="12.75" customHeight="1">
      <c r="B25" s="22" t="s">
        <v>1175</v>
      </c>
      <c r="G25" s="106"/>
    </row>
    <row r="26" spans="1:7" ht="12.75" customHeight="1">
      <c r="B26" s="22" t="s">
        <v>241</v>
      </c>
      <c r="G26" s="106"/>
    </row>
    <row r="27" spans="1:7" ht="12.75" customHeight="1">
      <c r="B27" s="22" t="s">
        <v>1854</v>
      </c>
      <c r="G27" s="106"/>
    </row>
    <row r="28" spans="1:7" ht="25.5" customHeight="1">
      <c r="A28" s="39"/>
      <c r="B28" s="38" t="s">
        <v>1349</v>
      </c>
      <c r="G28" s="106"/>
    </row>
    <row r="29" spans="1:7" ht="6" customHeight="1">
      <c r="B29" s="19"/>
      <c r="G29" s="106"/>
    </row>
    <row r="30" spans="1:7" ht="12.75" customHeight="1">
      <c r="B30" s="19" t="s">
        <v>1855</v>
      </c>
      <c r="C30" s="7" t="s">
        <v>825</v>
      </c>
      <c r="D30" s="6">
        <v>1</v>
      </c>
      <c r="E30" s="8">
        <v>2450</v>
      </c>
      <c r="F30" s="6">
        <f>+D30*E30</f>
        <v>2450</v>
      </c>
      <c r="G30" s="106">
        <v>2450</v>
      </c>
    </row>
    <row r="31" spans="1:7" ht="12.75" customHeight="1">
      <c r="B31" s="19"/>
      <c r="G31" s="106"/>
    </row>
    <row r="32" spans="1:7" ht="25.5" customHeight="1">
      <c r="A32" s="36" t="s">
        <v>290</v>
      </c>
      <c r="B32" s="37" t="s">
        <v>1352</v>
      </c>
      <c r="G32" s="106"/>
    </row>
    <row r="33" spans="1:7" ht="12.75" customHeight="1">
      <c r="B33" s="19" t="s">
        <v>1172</v>
      </c>
      <c r="G33" s="106"/>
    </row>
    <row r="34" spans="1:7" ht="38.25" customHeight="1">
      <c r="B34" s="22" t="s">
        <v>1351</v>
      </c>
      <c r="G34" s="106"/>
    </row>
    <row r="35" spans="1:7" ht="38.25" customHeight="1">
      <c r="A35" s="39"/>
      <c r="B35" s="40" t="s">
        <v>1857</v>
      </c>
      <c r="G35" s="106"/>
    </row>
    <row r="36" spans="1:7" ht="6" customHeight="1">
      <c r="B36" s="19"/>
      <c r="G36" s="106"/>
    </row>
    <row r="37" spans="1:7" ht="12.75" customHeight="1">
      <c r="B37" s="19" t="s">
        <v>1855</v>
      </c>
      <c r="C37" s="7" t="s">
        <v>825</v>
      </c>
      <c r="D37" s="6">
        <v>2</v>
      </c>
      <c r="E37" s="8">
        <v>700</v>
      </c>
      <c r="F37" s="6">
        <f>+D37*E37</f>
        <v>1400</v>
      </c>
      <c r="G37" s="106">
        <v>700</v>
      </c>
    </row>
    <row r="38" spans="1:7" ht="12.75" customHeight="1">
      <c r="B38" s="19"/>
      <c r="G38" s="106"/>
    </row>
    <row r="39" spans="1:7" ht="25.5" customHeight="1">
      <c r="A39" s="36" t="s">
        <v>291</v>
      </c>
      <c r="B39" s="37" t="s">
        <v>1858</v>
      </c>
      <c r="G39" s="106"/>
    </row>
    <row r="40" spans="1:7" ht="38.25" customHeight="1">
      <c r="B40" s="19" t="s">
        <v>1859</v>
      </c>
      <c r="G40" s="106"/>
    </row>
    <row r="41" spans="1:7" ht="6" customHeight="1">
      <c r="B41" s="19"/>
      <c r="G41" s="106"/>
    </row>
    <row r="42" spans="1:7" ht="12.75" customHeight="1">
      <c r="B42" s="19" t="s">
        <v>1855</v>
      </c>
      <c r="C42" s="7" t="s">
        <v>825</v>
      </c>
      <c r="D42" s="6">
        <v>5</v>
      </c>
      <c r="E42" s="8">
        <v>520</v>
      </c>
      <c r="F42" s="6">
        <f>+D42*E42</f>
        <v>2600</v>
      </c>
      <c r="G42" s="106">
        <v>520</v>
      </c>
    </row>
    <row r="43" spans="1:7" ht="12.75" customHeight="1">
      <c r="A43" s="39"/>
      <c r="B43" s="40"/>
      <c r="G43" s="106"/>
    </row>
    <row r="44" spans="1:7" ht="25.5" customHeight="1">
      <c r="A44" s="36" t="s">
        <v>293</v>
      </c>
      <c r="B44" s="37" t="s">
        <v>1060</v>
      </c>
      <c r="G44" s="106"/>
    </row>
    <row r="45" spans="1:7" ht="12.75" customHeight="1">
      <c r="B45" s="19" t="s">
        <v>38</v>
      </c>
      <c r="G45" s="106"/>
    </row>
    <row r="46" spans="1:7" ht="12.75" customHeight="1">
      <c r="B46" s="22" t="s">
        <v>1860</v>
      </c>
      <c r="G46" s="106"/>
    </row>
    <row r="47" spans="1:7" ht="12.75" customHeight="1">
      <c r="B47" s="22" t="s">
        <v>1854</v>
      </c>
      <c r="G47" s="106"/>
    </row>
    <row r="48" spans="1:7" ht="25.5" customHeight="1">
      <c r="B48" s="22" t="s">
        <v>1861</v>
      </c>
      <c r="G48" s="106"/>
    </row>
    <row r="49" spans="1:7" ht="12.75" customHeight="1">
      <c r="B49" s="22" t="s">
        <v>1862</v>
      </c>
      <c r="G49" s="106"/>
    </row>
    <row r="50" spans="1:7" ht="25.5" customHeight="1">
      <c r="A50" s="39"/>
      <c r="B50" s="38" t="s">
        <v>677</v>
      </c>
      <c r="G50" s="106"/>
    </row>
    <row r="51" spans="1:7" ht="6" customHeight="1">
      <c r="B51" s="19"/>
      <c r="G51" s="106"/>
    </row>
    <row r="52" spans="1:7" ht="25.5" customHeight="1">
      <c r="B52" s="19" t="s">
        <v>678</v>
      </c>
      <c r="G52" s="106"/>
    </row>
    <row r="53" spans="1:7" ht="6" customHeight="1">
      <c r="B53" s="22"/>
      <c r="G53" s="106"/>
    </row>
    <row r="54" spans="1:7" ht="12.75" customHeight="1">
      <c r="B54" s="19" t="s">
        <v>679</v>
      </c>
      <c r="C54" s="7" t="s">
        <v>825</v>
      </c>
      <c r="D54" s="6">
        <v>21</v>
      </c>
      <c r="E54" s="8">
        <v>680</v>
      </c>
      <c r="F54" s="6">
        <f>+D54*E54</f>
        <v>14280</v>
      </c>
      <c r="G54" s="106">
        <v>680</v>
      </c>
    </row>
    <row r="55" spans="1:7" ht="6" customHeight="1">
      <c r="B55" s="22"/>
      <c r="G55" s="106"/>
    </row>
    <row r="56" spans="1:7" ht="12.75" customHeight="1">
      <c r="B56" s="19" t="s">
        <v>680</v>
      </c>
      <c r="C56" s="7" t="s">
        <v>825</v>
      </c>
      <c r="D56" s="6">
        <v>1</v>
      </c>
      <c r="E56" s="8">
        <v>860</v>
      </c>
      <c r="F56" s="6">
        <f>+D56*E56</f>
        <v>860</v>
      </c>
      <c r="G56" s="106">
        <v>860</v>
      </c>
    </row>
    <row r="57" spans="1:7" ht="6" customHeight="1">
      <c r="B57" s="22"/>
      <c r="G57" s="106"/>
    </row>
    <row r="58" spans="1:7" ht="12.75" customHeight="1">
      <c r="B58" s="19" t="s">
        <v>681</v>
      </c>
      <c r="C58" s="7" t="s">
        <v>825</v>
      </c>
      <c r="D58" s="6">
        <v>1</v>
      </c>
      <c r="E58" s="8">
        <v>3150</v>
      </c>
      <c r="F58" s="6">
        <f>+D58*E58</f>
        <v>3150</v>
      </c>
      <c r="G58" s="106">
        <v>3150</v>
      </c>
    </row>
    <row r="59" spans="1:7" ht="12.75" customHeight="1">
      <c r="B59" s="22"/>
      <c r="G59" s="106"/>
    </row>
    <row r="60" spans="1:7" ht="12.75" customHeight="1">
      <c r="A60" s="36" t="s">
        <v>1421</v>
      </c>
      <c r="B60" s="37" t="s">
        <v>83</v>
      </c>
      <c r="G60" s="106"/>
    </row>
    <row r="61" spans="1:7" ht="12.75" customHeight="1">
      <c r="B61" s="19" t="s">
        <v>84</v>
      </c>
      <c r="G61" s="106"/>
    </row>
    <row r="62" spans="1:7" ht="25.5" customHeight="1">
      <c r="B62" s="22" t="s">
        <v>85</v>
      </c>
      <c r="G62" s="106"/>
    </row>
    <row r="63" spans="1:7" ht="51" customHeight="1">
      <c r="B63" s="22" t="s">
        <v>1211</v>
      </c>
      <c r="G63" s="106"/>
    </row>
    <row r="64" spans="1:7" ht="25.5" customHeight="1">
      <c r="A64" s="39"/>
      <c r="B64" s="38" t="s">
        <v>1212</v>
      </c>
      <c r="G64" s="106"/>
    </row>
    <row r="65" spans="1:7" ht="25.5" customHeight="1">
      <c r="A65" s="39"/>
      <c r="B65" s="38" t="s">
        <v>1347</v>
      </c>
      <c r="G65" s="106"/>
    </row>
    <row r="66" spans="1:7" ht="6" customHeight="1">
      <c r="B66" s="22"/>
      <c r="G66" s="106"/>
    </row>
    <row r="67" spans="1:7" ht="25.5" customHeight="1">
      <c r="B67" s="19" t="s">
        <v>683</v>
      </c>
      <c r="G67" s="106"/>
    </row>
    <row r="68" spans="1:7" ht="6" customHeight="1">
      <c r="B68" s="22"/>
      <c r="G68" s="106"/>
    </row>
    <row r="69" spans="1:7" ht="12.75" customHeight="1">
      <c r="B69" s="19" t="s">
        <v>684</v>
      </c>
      <c r="C69" s="7" t="s">
        <v>825</v>
      </c>
      <c r="D69" s="6">
        <v>4</v>
      </c>
      <c r="E69" s="8">
        <v>1450</v>
      </c>
      <c r="F69" s="6">
        <f>+D69*E69</f>
        <v>5800</v>
      </c>
      <c r="G69" s="106">
        <v>1450</v>
      </c>
    </row>
    <row r="70" spans="1:7" ht="12.75" customHeight="1">
      <c r="B70" s="22"/>
      <c r="G70" s="106"/>
    </row>
    <row r="71" spans="1:7" ht="25.5" customHeight="1">
      <c r="A71" s="36" t="s">
        <v>1422</v>
      </c>
      <c r="B71" s="37" t="s">
        <v>685</v>
      </c>
      <c r="G71" s="106"/>
    </row>
    <row r="72" spans="1:7" ht="12.75" customHeight="1">
      <c r="B72" s="19" t="s">
        <v>38</v>
      </c>
      <c r="G72" s="106"/>
    </row>
    <row r="73" spans="1:7" ht="12.75" customHeight="1">
      <c r="B73" s="22" t="s">
        <v>686</v>
      </c>
      <c r="G73" s="106"/>
    </row>
    <row r="74" spans="1:7" ht="25.5" customHeight="1">
      <c r="B74" s="22" t="s">
        <v>1899</v>
      </c>
      <c r="G74" s="106"/>
    </row>
    <row r="75" spans="1:7" ht="12.75" customHeight="1">
      <c r="B75" s="22" t="s">
        <v>1414</v>
      </c>
      <c r="G75" s="106"/>
    </row>
    <row r="76" spans="1:7" ht="12.75" customHeight="1">
      <c r="B76" s="22" t="s">
        <v>1415</v>
      </c>
      <c r="G76" s="106"/>
    </row>
    <row r="77" spans="1:7" ht="6" customHeight="1">
      <c r="B77" s="22"/>
      <c r="G77" s="106"/>
    </row>
    <row r="78" spans="1:7" ht="25.5" customHeight="1">
      <c r="B78" s="19" t="s">
        <v>1420</v>
      </c>
      <c r="G78" s="106"/>
    </row>
    <row r="79" spans="1:7" ht="6" customHeight="1">
      <c r="B79" s="22"/>
      <c r="G79" s="106"/>
    </row>
    <row r="80" spans="1:7" ht="12.75" customHeight="1">
      <c r="B80" s="19" t="s">
        <v>185</v>
      </c>
      <c r="C80" s="7" t="s">
        <v>825</v>
      </c>
      <c r="D80" s="6">
        <v>4</v>
      </c>
      <c r="E80" s="8">
        <v>820</v>
      </c>
      <c r="F80" s="6">
        <f>+D80*E80</f>
        <v>3280</v>
      </c>
      <c r="G80" s="106">
        <v>820</v>
      </c>
    </row>
    <row r="81" spans="1:7" ht="6" customHeight="1">
      <c r="A81" s="39"/>
      <c r="B81" s="40"/>
      <c r="G81" s="106"/>
    </row>
    <row r="82" spans="1:7" ht="12.75" customHeight="1">
      <c r="B82" s="19" t="s">
        <v>186</v>
      </c>
      <c r="C82" s="7" t="s">
        <v>825</v>
      </c>
      <c r="D82" s="6" t="s">
        <v>1061</v>
      </c>
      <c r="G82" s="106"/>
    </row>
    <row r="83" spans="1:7" ht="6" customHeight="1">
      <c r="B83" s="22"/>
      <c r="G83" s="106"/>
    </row>
    <row r="84" spans="1:7" ht="12.75" customHeight="1">
      <c r="B84" s="19" t="s">
        <v>187</v>
      </c>
      <c r="C84" s="7" t="s">
        <v>825</v>
      </c>
      <c r="D84" s="6">
        <v>16</v>
      </c>
      <c r="E84" s="8">
        <v>630</v>
      </c>
      <c r="F84" s="6">
        <f>+D84*E84</f>
        <v>10080</v>
      </c>
      <c r="G84" s="106">
        <v>630</v>
      </c>
    </row>
    <row r="85" spans="1:7" ht="12.75" customHeight="1">
      <c r="B85" s="19"/>
      <c r="G85" s="106"/>
    </row>
    <row r="86" spans="1:7" ht="12.75" customHeight="1">
      <c r="A86" s="36" t="s">
        <v>1424</v>
      </c>
      <c r="B86" s="37" t="s">
        <v>188</v>
      </c>
      <c r="G86" s="106"/>
    </row>
    <row r="87" spans="1:7" ht="12.75" customHeight="1">
      <c r="B87" s="19" t="s">
        <v>38</v>
      </c>
      <c r="G87" s="106"/>
    </row>
    <row r="88" spans="1:7" ht="25.5" customHeight="1">
      <c r="B88" s="22" t="s">
        <v>1861</v>
      </c>
      <c r="G88" s="106"/>
    </row>
    <row r="89" spans="1:7" ht="25.5" customHeight="1">
      <c r="B89" s="22" t="s">
        <v>189</v>
      </c>
      <c r="G89" s="106"/>
    </row>
    <row r="90" spans="1:7" ht="25.5" customHeight="1">
      <c r="B90" s="22" t="s">
        <v>1289</v>
      </c>
      <c r="G90" s="106"/>
    </row>
    <row r="91" spans="1:7" ht="6" customHeight="1">
      <c r="B91" s="19"/>
      <c r="G91" s="106"/>
    </row>
    <row r="92" spans="1:7" ht="12.75" customHeight="1">
      <c r="B92" s="19" t="s">
        <v>1855</v>
      </c>
      <c r="C92" s="7" t="s">
        <v>825</v>
      </c>
      <c r="D92" s="6">
        <v>3</v>
      </c>
      <c r="E92" s="8">
        <v>560</v>
      </c>
      <c r="F92" s="6">
        <f>+D92*E92</f>
        <v>1680</v>
      </c>
      <c r="G92" s="106">
        <v>560</v>
      </c>
    </row>
    <row r="93" spans="1:7" ht="12.75" customHeight="1">
      <c r="B93" s="19"/>
      <c r="G93" s="106"/>
    </row>
    <row r="94" spans="1:7" ht="38.25" customHeight="1">
      <c r="A94" s="36" t="s">
        <v>931</v>
      </c>
      <c r="B94" s="37" t="s">
        <v>1290</v>
      </c>
      <c r="G94" s="106"/>
    </row>
    <row r="95" spans="1:7" ht="25.5" customHeight="1">
      <c r="B95" s="19" t="s">
        <v>1533</v>
      </c>
      <c r="G95" s="106"/>
    </row>
    <row r="96" spans="1:7" ht="12.75" customHeight="1">
      <c r="B96" s="19" t="s">
        <v>1291</v>
      </c>
      <c r="G96" s="106"/>
    </row>
    <row r="97" spans="1:7" ht="25.5" customHeight="1">
      <c r="B97" s="22" t="s">
        <v>1350</v>
      </c>
      <c r="G97" s="106"/>
    </row>
    <row r="98" spans="1:7" ht="12.75" customHeight="1">
      <c r="B98" s="22" t="s">
        <v>1292</v>
      </c>
      <c r="G98" s="106"/>
    </row>
    <row r="99" spans="1:7" ht="12.75" customHeight="1">
      <c r="B99" s="22" t="s">
        <v>1293</v>
      </c>
      <c r="G99" s="106"/>
    </row>
    <row r="100" spans="1:7" ht="12.75" customHeight="1">
      <c r="B100" s="22" t="s">
        <v>1294</v>
      </c>
      <c r="G100" s="106"/>
    </row>
    <row r="101" spans="1:7" ht="12.75" customHeight="1">
      <c r="B101" s="22" t="s">
        <v>1354</v>
      </c>
      <c r="G101" s="106"/>
    </row>
    <row r="102" spans="1:7" ht="12.75" customHeight="1">
      <c r="B102" s="22" t="s">
        <v>1529</v>
      </c>
      <c r="G102" s="106"/>
    </row>
    <row r="103" spans="1:7" ht="12.75" customHeight="1">
      <c r="B103" s="22" t="s">
        <v>1295</v>
      </c>
      <c r="G103" s="106"/>
    </row>
    <row r="104" spans="1:7" ht="12.75" customHeight="1">
      <c r="B104" s="22" t="s">
        <v>1296</v>
      </c>
      <c r="G104" s="106"/>
    </row>
    <row r="105" spans="1:7" ht="12.75" customHeight="1">
      <c r="B105" s="22" t="s">
        <v>1297</v>
      </c>
      <c r="G105" s="106"/>
    </row>
    <row r="106" spans="1:7" ht="6" customHeight="1">
      <c r="B106" s="19"/>
      <c r="G106" s="106"/>
    </row>
    <row r="107" spans="1:7" ht="12.75" customHeight="1">
      <c r="B107" s="19" t="s">
        <v>1855</v>
      </c>
      <c r="C107" s="7" t="s">
        <v>825</v>
      </c>
      <c r="D107" s="6">
        <v>1</v>
      </c>
      <c r="E107" s="8">
        <v>3500</v>
      </c>
      <c r="F107" s="6">
        <f>+D107*E107</f>
        <v>3500</v>
      </c>
      <c r="G107" s="106">
        <v>3500</v>
      </c>
    </row>
    <row r="108" spans="1:7" ht="12.75" customHeight="1">
      <c r="B108" s="19"/>
      <c r="G108" s="106"/>
    </row>
    <row r="109" spans="1:7" ht="25.5" customHeight="1">
      <c r="A109" s="36" t="s">
        <v>653</v>
      </c>
      <c r="B109" s="37" t="s">
        <v>1915</v>
      </c>
      <c r="G109" s="106"/>
    </row>
    <row r="110" spans="1:7" ht="25.5" customHeight="1">
      <c r="B110" s="19" t="s">
        <v>1533</v>
      </c>
      <c r="G110" s="106"/>
    </row>
    <row r="111" spans="1:7" ht="12.75" customHeight="1">
      <c r="B111" s="19" t="s">
        <v>1291</v>
      </c>
      <c r="G111" s="106"/>
    </row>
    <row r="112" spans="1:7" ht="12.75" customHeight="1">
      <c r="B112" s="22" t="s">
        <v>1916</v>
      </c>
      <c r="C112" s="7" t="s">
        <v>292</v>
      </c>
      <c r="D112" s="6">
        <v>21</v>
      </c>
      <c r="E112" s="8">
        <v>95</v>
      </c>
      <c r="F112" s="6">
        <f t="shared" ref="F112:F122" si="0">+D112*E112</f>
        <v>1995</v>
      </c>
      <c r="G112" s="106">
        <v>95</v>
      </c>
    </row>
    <row r="113" spans="1:7" ht="12.75" customHeight="1">
      <c r="B113" s="22" t="s">
        <v>1917</v>
      </c>
      <c r="C113" s="7" t="s">
        <v>292</v>
      </c>
      <c r="D113" s="6">
        <v>21</v>
      </c>
      <c r="E113" s="8">
        <v>120</v>
      </c>
      <c r="F113" s="6">
        <f t="shared" si="0"/>
        <v>2520</v>
      </c>
      <c r="G113" s="106">
        <v>120</v>
      </c>
    </row>
    <row r="114" spans="1:7" ht="12.75" customHeight="1">
      <c r="B114" s="22" t="s">
        <v>1354</v>
      </c>
      <c r="C114" s="7" t="s">
        <v>292</v>
      </c>
      <c r="D114" s="6">
        <v>21</v>
      </c>
      <c r="E114" s="8">
        <v>100</v>
      </c>
      <c r="F114" s="6">
        <f t="shared" si="0"/>
        <v>2100</v>
      </c>
      <c r="G114" s="106">
        <v>100</v>
      </c>
    </row>
    <row r="115" spans="1:7" ht="12.75" customHeight="1">
      <c r="B115" s="22" t="s">
        <v>1355</v>
      </c>
      <c r="C115" s="7" t="s">
        <v>292</v>
      </c>
      <c r="D115" s="6">
        <v>21</v>
      </c>
      <c r="E115" s="8">
        <v>140</v>
      </c>
      <c r="F115" s="6">
        <f t="shared" si="0"/>
        <v>2940</v>
      </c>
      <c r="G115" s="106">
        <v>140</v>
      </c>
    </row>
    <row r="116" spans="1:7" ht="12.75" customHeight="1">
      <c r="B116" s="22" t="s">
        <v>1353</v>
      </c>
      <c r="C116" s="7" t="s">
        <v>292</v>
      </c>
      <c r="D116" s="6">
        <v>4</v>
      </c>
      <c r="E116" s="8">
        <v>90</v>
      </c>
      <c r="F116" s="6">
        <f t="shared" si="0"/>
        <v>360</v>
      </c>
      <c r="G116" s="106">
        <v>90</v>
      </c>
    </row>
    <row r="117" spans="1:7" ht="12.75" customHeight="1">
      <c r="B117" s="22" t="s">
        <v>1529</v>
      </c>
      <c r="C117" s="7" t="s">
        <v>292</v>
      </c>
      <c r="D117" s="6">
        <v>10</v>
      </c>
      <c r="E117" s="8">
        <v>85</v>
      </c>
      <c r="F117" s="6">
        <f t="shared" si="0"/>
        <v>850</v>
      </c>
      <c r="G117" s="106">
        <v>85</v>
      </c>
    </row>
    <row r="118" spans="1:7" ht="25.5" customHeight="1">
      <c r="B118" s="22" t="s">
        <v>1530</v>
      </c>
      <c r="C118" s="7" t="s">
        <v>292</v>
      </c>
      <c r="D118" s="6">
        <v>21</v>
      </c>
      <c r="E118" s="8">
        <v>160</v>
      </c>
      <c r="F118" s="6">
        <f t="shared" si="0"/>
        <v>3360</v>
      </c>
      <c r="G118" s="106">
        <v>160</v>
      </c>
    </row>
    <row r="119" spans="1:7" ht="12.75" customHeight="1">
      <c r="B119" s="22" t="s">
        <v>1531</v>
      </c>
      <c r="C119" s="7" t="s">
        <v>292</v>
      </c>
      <c r="D119" s="6">
        <v>4</v>
      </c>
      <c r="E119" s="8">
        <v>95</v>
      </c>
      <c r="F119" s="6">
        <f t="shared" si="0"/>
        <v>380</v>
      </c>
      <c r="G119" s="106">
        <v>95</v>
      </c>
    </row>
    <row r="120" spans="1:7" ht="12.75" customHeight="1">
      <c r="B120" s="22" t="s">
        <v>1532</v>
      </c>
      <c r="C120" s="7" t="s">
        <v>292</v>
      </c>
      <c r="D120" s="6">
        <v>4</v>
      </c>
      <c r="E120" s="8">
        <v>160</v>
      </c>
      <c r="F120" s="6">
        <f t="shared" si="0"/>
        <v>640</v>
      </c>
      <c r="G120" s="106">
        <v>160</v>
      </c>
    </row>
    <row r="121" spans="1:7" ht="12.75" customHeight="1">
      <c r="B121" s="22" t="s">
        <v>1296</v>
      </c>
      <c r="C121" s="7" t="s">
        <v>292</v>
      </c>
      <c r="D121" s="6">
        <v>10</v>
      </c>
      <c r="E121" s="8">
        <v>120</v>
      </c>
      <c r="F121" s="6">
        <f t="shared" si="0"/>
        <v>1200</v>
      </c>
      <c r="G121" s="106">
        <v>120</v>
      </c>
    </row>
    <row r="122" spans="1:7" ht="12.75" customHeight="1">
      <c r="B122" s="22" t="s">
        <v>1297</v>
      </c>
      <c r="C122" s="7" t="s">
        <v>292</v>
      </c>
      <c r="D122" s="6">
        <v>16</v>
      </c>
      <c r="E122" s="8">
        <v>220</v>
      </c>
      <c r="F122" s="6">
        <f t="shared" si="0"/>
        <v>3520</v>
      </c>
      <c r="G122" s="106">
        <v>220</v>
      </c>
    </row>
    <row r="123" spans="1:7" ht="12.75" customHeight="1">
      <c r="B123" s="19"/>
      <c r="G123" s="106"/>
    </row>
    <row r="124" spans="1:7" s="55" customFormat="1" ht="25.5" hidden="1" customHeight="1">
      <c r="A124" s="52" t="s">
        <v>654</v>
      </c>
      <c r="B124" s="53" t="s">
        <v>1918</v>
      </c>
      <c r="C124" s="54"/>
      <c r="D124" s="27"/>
      <c r="E124" s="27"/>
      <c r="F124" s="27"/>
      <c r="G124" s="107"/>
    </row>
    <row r="125" spans="1:7" s="55" customFormat="1" ht="12.75" hidden="1" customHeight="1">
      <c r="A125" s="56"/>
      <c r="B125" s="57"/>
      <c r="C125" s="54"/>
      <c r="D125" s="27"/>
      <c r="E125" s="27"/>
      <c r="F125" s="27"/>
      <c r="G125" s="107"/>
    </row>
    <row r="126" spans="1:7" s="55" customFormat="1" ht="25.5" hidden="1" customHeight="1">
      <c r="A126" s="56"/>
      <c r="B126" s="57" t="s">
        <v>1919</v>
      </c>
      <c r="C126" s="54" t="s">
        <v>292</v>
      </c>
      <c r="D126" s="27">
        <v>68</v>
      </c>
      <c r="E126" s="27"/>
      <c r="F126" s="27"/>
      <c r="G126" s="107"/>
    </row>
    <row r="127" spans="1:7" ht="12.75" customHeight="1">
      <c r="B127" s="19"/>
      <c r="G127" s="106"/>
    </row>
    <row r="128" spans="1:7" ht="12.75" customHeight="1">
      <c r="B128" s="19"/>
      <c r="G128" s="106"/>
    </row>
    <row r="129" spans="2:7" ht="12.75" customHeight="1">
      <c r="B129" s="19"/>
      <c r="G129" s="106"/>
    </row>
    <row r="130" spans="2:7">
      <c r="B130" s="30"/>
      <c r="C130" s="9"/>
      <c r="D130" s="10"/>
      <c r="E130" s="11"/>
      <c r="F130" s="10"/>
    </row>
    <row r="131" spans="2:7">
      <c r="B131" s="275" t="s">
        <v>1920</v>
      </c>
      <c r="C131" s="276"/>
      <c r="D131" s="276"/>
      <c r="E131" s="62"/>
      <c r="F131" s="62">
        <f>SUM(F16:F130)</f>
        <v>75845</v>
      </c>
    </row>
  </sheetData>
  <mergeCells count="2">
    <mergeCell ref="A3:F3"/>
    <mergeCell ref="B131:D1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85" max="16383" man="1"/>
    <brk id="10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0"/>
  <dimension ref="A1:M1191"/>
  <sheetViews>
    <sheetView topLeftCell="A251" workbookViewId="0">
      <selection activeCell="J258" sqref="J258"/>
    </sheetView>
  </sheetViews>
  <sheetFormatPr defaultColWidth="9.140625" defaultRowHeight="14.25"/>
  <cols>
    <col min="1" max="1" width="9.42578125" style="64" customWidth="1"/>
    <col min="2" max="6" width="9.140625" style="64"/>
    <col min="7" max="7" width="9.140625" style="66"/>
    <col min="8" max="8" width="11.28515625" style="66" bestFit="1" customWidth="1"/>
    <col min="9" max="9" width="11.85546875" style="66" bestFit="1" customWidth="1"/>
    <col min="10" max="10" width="11.28515625" style="112" bestFit="1" customWidth="1"/>
    <col min="11" max="16384" width="9.140625" style="67"/>
  </cols>
  <sheetData>
    <row r="1" spans="1:9" ht="15">
      <c r="C1" s="65" t="s">
        <v>543</v>
      </c>
    </row>
    <row r="4" spans="1:9">
      <c r="A4" s="64" t="s">
        <v>544</v>
      </c>
      <c r="I4" s="66">
        <f>+I100</f>
        <v>34385</v>
      </c>
    </row>
    <row r="5" spans="1:9" ht="15" thickBot="1"/>
    <row r="6" spans="1:9" ht="15">
      <c r="A6" s="65" t="s">
        <v>545</v>
      </c>
      <c r="D6" s="68"/>
      <c r="E6" s="68"/>
      <c r="F6" s="68"/>
      <c r="G6" s="69"/>
      <c r="H6" s="69"/>
      <c r="I6" s="70">
        <f>SUM(I4:I5)</f>
        <v>34385</v>
      </c>
    </row>
    <row r="8" spans="1:9">
      <c r="A8" s="64" t="s">
        <v>546</v>
      </c>
    </row>
    <row r="10" spans="1:9">
      <c r="A10" s="64" t="s">
        <v>547</v>
      </c>
      <c r="D10" s="64" t="s">
        <v>548</v>
      </c>
      <c r="I10" s="66">
        <f>+I118</f>
        <v>5400</v>
      </c>
    </row>
    <row r="11" spans="1:9">
      <c r="A11" s="64" t="s">
        <v>549</v>
      </c>
      <c r="I11" s="66">
        <f>+I133</f>
        <v>2065</v>
      </c>
    </row>
    <row r="12" spans="1:9">
      <c r="A12" s="64" t="s">
        <v>550</v>
      </c>
      <c r="I12" s="66">
        <f>+I349</f>
        <v>77718</v>
      </c>
    </row>
    <row r="13" spans="1:9">
      <c r="A13" s="64" t="s">
        <v>551</v>
      </c>
      <c r="I13" s="66">
        <f>+I366</f>
        <v>11577</v>
      </c>
    </row>
    <row r="14" spans="1:9">
      <c r="A14" s="64" t="s">
        <v>552</v>
      </c>
      <c r="I14" s="66">
        <f>+I490</f>
        <v>55063</v>
      </c>
    </row>
    <row r="15" spans="1:9">
      <c r="A15" s="64" t="s">
        <v>17</v>
      </c>
      <c r="I15" s="66">
        <f>+I529</f>
        <v>2985</v>
      </c>
    </row>
    <row r="16" spans="1:9">
      <c r="A16" s="64" t="s">
        <v>18</v>
      </c>
      <c r="I16" s="66">
        <f>+I625</f>
        <v>35735</v>
      </c>
    </row>
    <row r="17" spans="1:9">
      <c r="A17" s="64" t="s">
        <v>19</v>
      </c>
      <c r="I17" s="66">
        <f>+I727</f>
        <v>159683</v>
      </c>
    </row>
    <row r="18" spans="1:9">
      <c r="A18" s="64" t="s">
        <v>20</v>
      </c>
      <c r="I18" s="66">
        <f>+I774</f>
        <v>119290</v>
      </c>
    </row>
    <row r="19" spans="1:9">
      <c r="A19" s="64" t="s">
        <v>25</v>
      </c>
      <c r="I19" s="66">
        <f>+I867</f>
        <v>50893</v>
      </c>
    </row>
    <row r="20" spans="1:9" ht="15" thickBot="1"/>
    <row r="21" spans="1:9" ht="15">
      <c r="A21" s="65" t="s">
        <v>545</v>
      </c>
      <c r="D21" s="68"/>
      <c r="E21" s="68"/>
      <c r="F21" s="68"/>
      <c r="G21" s="69"/>
      <c r="H21" s="69"/>
      <c r="I21" s="70">
        <f>SUM(I10:I20)</f>
        <v>520409</v>
      </c>
    </row>
    <row r="23" spans="1:9">
      <c r="A23" s="64" t="s">
        <v>26</v>
      </c>
    </row>
    <row r="24" spans="1:9">
      <c r="A24" s="64" t="s">
        <v>27</v>
      </c>
      <c r="I24" s="66">
        <f>+I896</f>
        <v>5442</v>
      </c>
    </row>
    <row r="25" spans="1:9">
      <c r="A25" s="64" t="s">
        <v>28</v>
      </c>
      <c r="I25" s="66">
        <f>+I996</f>
        <v>156550</v>
      </c>
    </row>
    <row r="26" spans="1:9">
      <c r="A26" s="64" t="s">
        <v>29</v>
      </c>
      <c r="I26" s="66">
        <f>+I1046</f>
        <v>12613</v>
      </c>
    </row>
    <row r="27" spans="1:9" ht="15" thickBot="1"/>
    <row r="28" spans="1:9" ht="15">
      <c r="A28" s="65" t="s">
        <v>545</v>
      </c>
      <c r="D28" s="68"/>
      <c r="E28" s="68"/>
      <c r="F28" s="68"/>
      <c r="G28" s="69"/>
      <c r="H28" s="69"/>
      <c r="I28" s="70">
        <f>SUM(I24:I27)</f>
        <v>174605</v>
      </c>
    </row>
    <row r="30" spans="1:9">
      <c r="A30" s="64" t="s">
        <v>30</v>
      </c>
    </row>
    <row r="31" spans="1:9">
      <c r="A31" s="64" t="s">
        <v>31</v>
      </c>
      <c r="I31" s="66">
        <f>+I1103</f>
        <v>10965</v>
      </c>
    </row>
    <row r="32" spans="1:9" ht="15" thickBot="1"/>
    <row r="33" spans="1:9" ht="15">
      <c r="A33" s="65" t="s">
        <v>545</v>
      </c>
      <c r="D33" s="68"/>
      <c r="E33" s="68"/>
      <c r="F33" s="68"/>
      <c r="G33" s="69"/>
      <c r="H33" s="69"/>
      <c r="I33" s="70">
        <f>SUM(I31:I32)</f>
        <v>10965</v>
      </c>
    </row>
    <row r="35" spans="1:9">
      <c r="A35" s="64" t="s">
        <v>32</v>
      </c>
    </row>
    <row r="36" spans="1:9">
      <c r="A36" s="64" t="s">
        <v>33</v>
      </c>
      <c r="I36" s="66">
        <f>+I1191</f>
        <v>56062</v>
      </c>
    </row>
    <row r="37" spans="1:9" ht="15" thickBot="1"/>
    <row r="38" spans="1:9" ht="15">
      <c r="A38" s="65" t="s">
        <v>545</v>
      </c>
      <c r="D38" s="68"/>
      <c r="E38" s="68"/>
      <c r="F38" s="68"/>
      <c r="G38" s="69"/>
      <c r="H38" s="69"/>
      <c r="I38" s="70">
        <f>SUM(I36:I37)</f>
        <v>56062</v>
      </c>
    </row>
    <row r="40" spans="1:9" ht="15" thickBot="1">
      <c r="B40" s="71" t="s">
        <v>34</v>
      </c>
      <c r="C40" s="67"/>
      <c r="D40" s="72"/>
      <c r="E40" s="72"/>
      <c r="F40" s="72"/>
      <c r="G40" s="73"/>
      <c r="H40" s="73"/>
      <c r="I40" s="74">
        <f>+I6+I21+I28+I33+I38</f>
        <v>796426</v>
      </c>
    </row>
    <row r="41" spans="1:9" ht="15" thickTop="1"/>
    <row r="42" spans="1:9">
      <c r="A42" s="64" t="s">
        <v>1609</v>
      </c>
    </row>
    <row r="53" spans="1:10" ht="15">
      <c r="A53" s="65" t="s">
        <v>35</v>
      </c>
    </row>
    <row r="55" spans="1:10" ht="53.25" customHeight="1">
      <c r="A55" s="303" t="s">
        <v>598</v>
      </c>
      <c r="B55" s="303"/>
      <c r="C55" s="303"/>
      <c r="D55" s="303"/>
      <c r="E55" s="303"/>
      <c r="F55" s="303"/>
    </row>
    <row r="56" spans="1:10">
      <c r="F56" s="64" t="s">
        <v>1423</v>
      </c>
      <c r="G56" s="66">
        <v>28</v>
      </c>
      <c r="H56" s="66">
        <v>35</v>
      </c>
      <c r="I56" s="66">
        <f>+G56*H56</f>
        <v>980</v>
      </c>
      <c r="J56" s="113">
        <v>35</v>
      </c>
    </row>
    <row r="57" spans="1:10">
      <c r="J57" s="113"/>
    </row>
    <row r="58" spans="1:10" ht="109.5" customHeight="1">
      <c r="A58" s="303" t="s">
        <v>595</v>
      </c>
      <c r="B58" s="303"/>
      <c r="C58" s="303"/>
      <c r="D58" s="303"/>
      <c r="E58" s="303"/>
      <c r="F58" s="303"/>
      <c r="J58" s="113"/>
    </row>
    <row r="59" spans="1:10">
      <c r="F59" s="64" t="s">
        <v>596</v>
      </c>
      <c r="G59" s="66">
        <v>80</v>
      </c>
      <c r="H59" s="66">
        <v>70</v>
      </c>
      <c r="I59" s="66">
        <f>+G59*H59</f>
        <v>5600</v>
      </c>
      <c r="J59" s="113">
        <v>70</v>
      </c>
    </row>
    <row r="60" spans="1:10">
      <c r="J60" s="113"/>
    </row>
    <row r="61" spans="1:10" ht="50.25" customHeight="1">
      <c r="A61" s="303" t="s">
        <v>1213</v>
      </c>
      <c r="B61" s="303"/>
      <c r="C61" s="303"/>
      <c r="D61" s="303"/>
      <c r="E61" s="303"/>
      <c r="F61" s="303"/>
      <c r="J61" s="113"/>
    </row>
    <row r="62" spans="1:10">
      <c r="F62" s="64" t="s">
        <v>1214</v>
      </c>
      <c r="G62" s="66">
        <v>5.6</v>
      </c>
      <c r="H62" s="66">
        <v>140</v>
      </c>
      <c r="I62" s="66">
        <f>+G62*H62</f>
        <v>784</v>
      </c>
      <c r="J62" s="113">
        <v>140</v>
      </c>
    </row>
    <row r="63" spans="1:10">
      <c r="J63" s="113"/>
    </row>
    <row r="64" spans="1:10" ht="33.75" customHeight="1">
      <c r="A64" s="303" t="s">
        <v>1215</v>
      </c>
      <c r="B64" s="303"/>
      <c r="C64" s="303"/>
      <c r="D64" s="303"/>
      <c r="E64" s="303"/>
      <c r="F64" s="303"/>
      <c r="J64" s="113"/>
    </row>
    <row r="65" spans="1:12">
      <c r="J65" s="113"/>
    </row>
    <row r="66" spans="1:12">
      <c r="F66" s="64" t="s">
        <v>1214</v>
      </c>
      <c r="G66" s="66">
        <v>1.4</v>
      </c>
      <c r="H66" s="66">
        <v>2500</v>
      </c>
      <c r="I66" s="66">
        <f>+G66*H66</f>
        <v>3500</v>
      </c>
      <c r="J66" s="113">
        <v>2500</v>
      </c>
    </row>
    <row r="67" spans="1:12" ht="38.25" customHeight="1">
      <c r="A67" s="303" t="s">
        <v>1216</v>
      </c>
      <c r="B67" s="303"/>
      <c r="C67" s="303"/>
      <c r="D67" s="303"/>
      <c r="E67" s="303"/>
      <c r="F67" s="303"/>
      <c r="J67" s="113"/>
    </row>
    <row r="68" spans="1:12">
      <c r="J68" s="113"/>
    </row>
    <row r="69" spans="1:12">
      <c r="F69" s="64" t="s">
        <v>292</v>
      </c>
      <c r="G69" s="66">
        <v>1</v>
      </c>
      <c r="H69" s="66">
        <v>150</v>
      </c>
      <c r="I69" s="66">
        <f>+G69*H69</f>
        <v>150</v>
      </c>
      <c r="J69" s="113">
        <v>150</v>
      </c>
      <c r="L69" s="67" t="s">
        <v>1609</v>
      </c>
    </row>
    <row r="70" spans="1:12" ht="76.5" customHeight="1">
      <c r="A70" s="303" t="s">
        <v>1217</v>
      </c>
      <c r="B70" s="303"/>
      <c r="C70" s="303"/>
      <c r="D70" s="303"/>
      <c r="E70" s="303"/>
      <c r="F70" s="303"/>
      <c r="J70" s="113"/>
    </row>
    <row r="71" spans="1:12">
      <c r="J71" s="113"/>
    </row>
    <row r="72" spans="1:12">
      <c r="F72" s="64" t="s">
        <v>1218</v>
      </c>
      <c r="G72" s="66">
        <v>95</v>
      </c>
      <c r="H72" s="66">
        <v>135</v>
      </c>
      <c r="I72" s="66">
        <f>+G72*H72</f>
        <v>12825</v>
      </c>
      <c r="J72" s="113">
        <v>135</v>
      </c>
    </row>
    <row r="73" spans="1:12">
      <c r="J73" s="113"/>
    </row>
    <row r="74" spans="1:12" ht="96" customHeight="1">
      <c r="A74" s="303" t="s">
        <v>1219</v>
      </c>
      <c r="B74" s="303"/>
      <c r="C74" s="303"/>
      <c r="D74" s="303"/>
      <c r="E74" s="303"/>
      <c r="F74" s="303"/>
      <c r="J74" s="113"/>
    </row>
    <row r="75" spans="1:12">
      <c r="F75" s="64" t="s">
        <v>292</v>
      </c>
      <c r="G75" s="66">
        <v>1</v>
      </c>
      <c r="H75" s="66">
        <v>1000</v>
      </c>
      <c r="I75" s="66">
        <f>+G75*H75</f>
        <v>1000</v>
      </c>
      <c r="J75" s="113">
        <v>1000</v>
      </c>
    </row>
    <row r="76" spans="1:12">
      <c r="J76" s="113"/>
    </row>
    <row r="77" spans="1:12" ht="29.25" customHeight="1">
      <c r="A77" s="303" t="s">
        <v>211</v>
      </c>
      <c r="B77" s="303"/>
      <c r="C77" s="303"/>
      <c r="D77" s="303"/>
      <c r="E77" s="303"/>
      <c r="F77" s="303"/>
      <c r="J77" s="113"/>
    </row>
    <row r="78" spans="1:12">
      <c r="J78" s="113"/>
    </row>
    <row r="79" spans="1:12">
      <c r="F79" s="67" t="s">
        <v>1214</v>
      </c>
      <c r="G79" s="76">
        <v>6.4</v>
      </c>
      <c r="H79" s="66">
        <v>140</v>
      </c>
      <c r="I79" s="66">
        <f>+G79*H79</f>
        <v>896</v>
      </c>
      <c r="J79" s="113">
        <v>140</v>
      </c>
    </row>
    <row r="80" spans="1:12">
      <c r="J80" s="113"/>
    </row>
    <row r="81" spans="1:10" ht="28.5" customHeight="1">
      <c r="A81" s="303" t="s">
        <v>733</v>
      </c>
      <c r="B81" s="303"/>
      <c r="C81" s="303"/>
      <c r="D81" s="303"/>
      <c r="E81" s="303"/>
      <c r="F81" s="303"/>
      <c r="J81" s="113"/>
    </row>
    <row r="82" spans="1:10">
      <c r="J82" s="113"/>
    </row>
    <row r="83" spans="1:10">
      <c r="F83" s="64" t="s">
        <v>596</v>
      </c>
      <c r="G83" s="66">
        <v>90</v>
      </c>
      <c r="H83" s="66">
        <v>3</v>
      </c>
      <c r="I83" s="66">
        <f>+G83*H83</f>
        <v>270</v>
      </c>
      <c r="J83" s="113">
        <v>3</v>
      </c>
    </row>
    <row r="84" spans="1:10">
      <c r="J84" s="113"/>
    </row>
    <row r="85" spans="1:10" ht="42" customHeight="1">
      <c r="A85" s="303" t="s">
        <v>1356</v>
      </c>
      <c r="B85" s="303"/>
      <c r="C85" s="303"/>
      <c r="D85" s="303"/>
      <c r="E85" s="303"/>
      <c r="F85" s="303"/>
      <c r="J85" s="113"/>
    </row>
    <row r="86" spans="1:10">
      <c r="F86" s="64" t="s">
        <v>292</v>
      </c>
      <c r="G86" s="66">
        <v>1</v>
      </c>
      <c r="H86" s="66">
        <v>6500</v>
      </c>
      <c r="I86" s="66">
        <f>+G86*H86</f>
        <v>6500</v>
      </c>
      <c r="J86" s="113">
        <v>6500</v>
      </c>
    </row>
    <row r="87" spans="1:10">
      <c r="J87" s="113"/>
    </row>
    <row r="88" spans="1:10" ht="34.5" customHeight="1">
      <c r="A88" s="303" t="s">
        <v>1357</v>
      </c>
      <c r="B88" s="303"/>
      <c r="C88" s="303"/>
      <c r="D88" s="303"/>
      <c r="E88" s="303"/>
      <c r="F88" s="303"/>
      <c r="J88" s="113"/>
    </row>
    <row r="89" spans="1:10">
      <c r="F89" s="64" t="s">
        <v>1358</v>
      </c>
      <c r="G89" s="76">
        <v>1</v>
      </c>
      <c r="H89" s="66">
        <v>180</v>
      </c>
      <c r="I89" s="66">
        <f>+G89*H89</f>
        <v>180</v>
      </c>
      <c r="J89" s="113">
        <v>180</v>
      </c>
    </row>
    <row r="90" spans="1:10">
      <c r="J90" s="113"/>
    </row>
    <row r="91" spans="1:10" ht="46.5" customHeight="1">
      <c r="A91" s="303" t="s">
        <v>1359</v>
      </c>
      <c r="B91" s="303"/>
      <c r="C91" s="303"/>
      <c r="D91" s="303"/>
      <c r="E91" s="303"/>
      <c r="F91" s="303"/>
      <c r="J91" s="113"/>
    </row>
    <row r="92" spans="1:10">
      <c r="F92" s="64" t="s">
        <v>1358</v>
      </c>
      <c r="G92" s="76">
        <v>1</v>
      </c>
      <c r="H92" s="66">
        <v>200</v>
      </c>
      <c r="I92" s="66">
        <f>+G92*H92</f>
        <v>200</v>
      </c>
      <c r="J92" s="113">
        <v>200</v>
      </c>
    </row>
    <row r="93" spans="1:10">
      <c r="J93" s="113"/>
    </row>
    <row r="94" spans="1:10">
      <c r="A94" s="303" t="s">
        <v>49</v>
      </c>
      <c r="B94" s="303"/>
      <c r="C94" s="303"/>
      <c r="D94" s="303"/>
      <c r="E94" s="303"/>
      <c r="F94" s="303"/>
      <c r="J94" s="113"/>
    </row>
    <row r="95" spans="1:10">
      <c r="F95" s="64" t="s">
        <v>50</v>
      </c>
      <c r="G95" s="66">
        <v>1</v>
      </c>
      <c r="H95" s="66">
        <v>500</v>
      </c>
      <c r="I95" s="66">
        <f>+G95*H95</f>
        <v>500</v>
      </c>
      <c r="J95" s="113">
        <v>500</v>
      </c>
    </row>
    <row r="96" spans="1:10">
      <c r="J96" s="113"/>
    </row>
    <row r="97" spans="1:10" ht="27" customHeight="1">
      <c r="A97" s="303" t="s">
        <v>1588</v>
      </c>
      <c r="B97" s="303"/>
      <c r="C97" s="303"/>
      <c r="D97" s="303"/>
      <c r="E97" s="303"/>
      <c r="F97" s="303"/>
      <c r="J97" s="113"/>
    </row>
    <row r="98" spans="1:10">
      <c r="J98" s="113"/>
    </row>
    <row r="99" spans="1:10" ht="15" thickBot="1">
      <c r="F99" s="64" t="s">
        <v>50</v>
      </c>
      <c r="G99" s="66">
        <v>1</v>
      </c>
      <c r="H99" s="66">
        <v>1000</v>
      </c>
      <c r="I99" s="66">
        <f>+G99*H99</f>
        <v>1000</v>
      </c>
      <c r="J99" s="113">
        <v>1000</v>
      </c>
    </row>
    <row r="100" spans="1:10" ht="15">
      <c r="C100" s="77" t="s">
        <v>545</v>
      </c>
      <c r="D100" s="77"/>
      <c r="E100" s="77"/>
      <c r="F100" s="77"/>
      <c r="G100" s="78"/>
      <c r="H100" s="78"/>
      <c r="I100" s="78">
        <f>SUM(I56:I99)</f>
        <v>34385</v>
      </c>
      <c r="J100" s="114"/>
    </row>
    <row r="101" spans="1:10">
      <c r="J101" s="113"/>
    </row>
    <row r="102" spans="1:10">
      <c r="J102" s="113"/>
    </row>
    <row r="103" spans="1:10">
      <c r="J103" s="113"/>
    </row>
    <row r="104" spans="1:10" ht="15">
      <c r="A104" s="65" t="s">
        <v>129</v>
      </c>
      <c r="J104" s="113"/>
    </row>
    <row r="105" spans="1:10">
      <c r="J105" s="113"/>
    </row>
    <row r="106" spans="1:10" ht="15">
      <c r="A106" s="65" t="s">
        <v>130</v>
      </c>
      <c r="J106" s="113"/>
    </row>
    <row r="107" spans="1:10">
      <c r="J107" s="113"/>
    </row>
    <row r="108" spans="1:10" ht="51" customHeight="1">
      <c r="A108" s="306" t="s">
        <v>1131</v>
      </c>
      <c r="B108" s="306"/>
      <c r="C108" s="306"/>
      <c r="D108" s="306"/>
      <c r="E108" s="306"/>
      <c r="F108" s="306"/>
      <c r="J108" s="113"/>
    </row>
    <row r="109" spans="1:10">
      <c r="H109" s="66" t="s">
        <v>1839</v>
      </c>
      <c r="J109" s="113" t="s">
        <v>1839</v>
      </c>
    </row>
    <row r="110" spans="1:10">
      <c r="F110" s="67" t="s">
        <v>727</v>
      </c>
      <c r="G110" s="66">
        <v>1</v>
      </c>
      <c r="I110" s="66">
        <f>+G110*H110</f>
        <v>0</v>
      </c>
      <c r="J110" s="113"/>
    </row>
    <row r="111" spans="1:10">
      <c r="F111" s="67"/>
      <c r="J111" s="113"/>
    </row>
    <row r="112" spans="1:10" ht="32.25" customHeight="1">
      <c r="A112" s="303" t="s">
        <v>1132</v>
      </c>
      <c r="B112" s="307"/>
      <c r="C112" s="307"/>
      <c r="D112" s="307"/>
      <c r="E112" s="307"/>
      <c r="F112" s="307"/>
      <c r="J112" s="113"/>
    </row>
    <row r="113" spans="1:10">
      <c r="F113" s="67" t="s">
        <v>1133</v>
      </c>
      <c r="G113" s="66">
        <v>6</v>
      </c>
      <c r="H113" s="66">
        <v>500</v>
      </c>
      <c r="I113" s="66">
        <f>+G113*H113</f>
        <v>3000</v>
      </c>
      <c r="J113" s="113">
        <v>500</v>
      </c>
    </row>
    <row r="114" spans="1:10">
      <c r="F114" s="67"/>
      <c r="J114" s="113"/>
    </row>
    <row r="115" spans="1:10" ht="34.5" customHeight="1">
      <c r="A115" s="303" t="s">
        <v>1134</v>
      </c>
      <c r="B115" s="307"/>
      <c r="C115" s="307"/>
      <c r="D115" s="307"/>
      <c r="E115" s="307"/>
      <c r="F115" s="307"/>
      <c r="J115" s="113"/>
    </row>
    <row r="116" spans="1:10">
      <c r="F116" s="67"/>
      <c r="J116" s="113"/>
    </row>
    <row r="117" spans="1:10" ht="15" thickBot="1">
      <c r="F117" s="67" t="s">
        <v>292</v>
      </c>
      <c r="G117" s="66">
        <v>120</v>
      </c>
      <c r="H117" s="66">
        <v>20</v>
      </c>
      <c r="I117" s="66">
        <f>+G117*H117</f>
        <v>2400</v>
      </c>
      <c r="J117" s="113">
        <v>20</v>
      </c>
    </row>
    <row r="118" spans="1:10" ht="15">
      <c r="C118" s="77" t="s">
        <v>545</v>
      </c>
      <c r="D118" s="77"/>
      <c r="E118" s="77"/>
      <c r="F118" s="77"/>
      <c r="G118" s="78"/>
      <c r="H118" s="78"/>
      <c r="I118" s="78">
        <f>SUM(I110:I117)</f>
        <v>5400</v>
      </c>
      <c r="J118" s="114"/>
    </row>
    <row r="119" spans="1:10">
      <c r="J119" s="113"/>
    </row>
    <row r="120" spans="1:10">
      <c r="J120" s="113"/>
    </row>
    <row r="121" spans="1:10" ht="15">
      <c r="A121" s="65" t="s">
        <v>549</v>
      </c>
      <c r="J121" s="113"/>
    </row>
    <row r="122" spans="1:10">
      <c r="J122" s="113"/>
    </row>
    <row r="123" spans="1:10" ht="80.25" customHeight="1">
      <c r="A123" s="303" t="s">
        <v>1673</v>
      </c>
      <c r="B123" s="303"/>
      <c r="C123" s="303"/>
      <c r="D123" s="303"/>
      <c r="E123" s="303"/>
      <c r="F123" s="303"/>
      <c r="J123" s="113"/>
    </row>
    <row r="124" spans="1:10">
      <c r="F124" s="67" t="s">
        <v>1218</v>
      </c>
      <c r="G124" s="76">
        <v>20</v>
      </c>
      <c r="H124" s="66">
        <v>90</v>
      </c>
      <c r="I124" s="66">
        <f>+G124*H124</f>
        <v>1800</v>
      </c>
      <c r="J124" s="113">
        <v>90</v>
      </c>
    </row>
    <row r="125" spans="1:10">
      <c r="A125" s="64" t="s">
        <v>1609</v>
      </c>
      <c r="J125" s="113"/>
    </row>
    <row r="126" spans="1:10" ht="41.25" customHeight="1">
      <c r="A126" s="303" t="s">
        <v>947</v>
      </c>
      <c r="B126" s="303"/>
      <c r="C126" s="303"/>
      <c r="D126" s="303"/>
      <c r="E126" s="303"/>
      <c r="F126" s="303"/>
      <c r="J126" s="113"/>
    </row>
    <row r="127" spans="1:10">
      <c r="J127" s="113"/>
    </row>
    <row r="128" spans="1:10">
      <c r="F128" s="66" t="s">
        <v>596</v>
      </c>
      <c r="G128" s="66">
        <v>30</v>
      </c>
      <c r="H128" s="76">
        <v>3</v>
      </c>
      <c r="I128" s="66">
        <f>+G128*H128</f>
        <v>90</v>
      </c>
      <c r="J128" s="115">
        <v>3</v>
      </c>
    </row>
    <row r="129" spans="1:10">
      <c r="J129" s="113"/>
    </row>
    <row r="130" spans="1:10">
      <c r="A130" s="64" t="s">
        <v>993</v>
      </c>
      <c r="J130" s="113"/>
    </row>
    <row r="131" spans="1:10">
      <c r="B131" s="64" t="s">
        <v>994</v>
      </c>
      <c r="F131" s="64" t="s">
        <v>596</v>
      </c>
      <c r="G131" s="66">
        <v>5</v>
      </c>
      <c r="H131" s="66">
        <v>35</v>
      </c>
      <c r="I131" s="66">
        <f>+G131*H131</f>
        <v>175</v>
      </c>
      <c r="J131" s="113">
        <v>35</v>
      </c>
    </row>
    <row r="132" spans="1:10" ht="15" thickBot="1">
      <c r="J132" s="113"/>
    </row>
    <row r="133" spans="1:10" ht="15">
      <c r="C133" s="77" t="s">
        <v>545</v>
      </c>
      <c r="D133" s="77"/>
      <c r="E133" s="77"/>
      <c r="F133" s="77"/>
      <c r="G133" s="78"/>
      <c r="H133" s="78"/>
      <c r="I133" s="78">
        <f>SUM(I124:I132)</f>
        <v>2065</v>
      </c>
      <c r="J133" s="114"/>
    </row>
    <row r="134" spans="1:10">
      <c r="J134" s="113"/>
    </row>
    <row r="135" spans="1:10" ht="15">
      <c r="A135" s="65" t="s">
        <v>550</v>
      </c>
      <c r="J135" s="113"/>
    </row>
    <row r="136" spans="1:10">
      <c r="J136" s="113"/>
    </row>
    <row r="137" spans="1:10" ht="165.75" customHeight="1">
      <c r="A137" s="303" t="s">
        <v>761</v>
      </c>
      <c r="B137" s="303"/>
      <c r="C137" s="303"/>
      <c r="D137" s="303"/>
      <c r="E137" s="303"/>
      <c r="F137" s="303"/>
      <c r="J137" s="113"/>
    </row>
    <row r="138" spans="1:10">
      <c r="J138" s="113"/>
    </row>
    <row r="139" spans="1:10">
      <c r="A139" s="64" t="s">
        <v>762</v>
      </c>
      <c r="J139" s="113"/>
    </row>
    <row r="140" spans="1:10">
      <c r="A140" s="64" t="s">
        <v>763</v>
      </c>
      <c r="J140" s="113"/>
    </row>
    <row r="141" spans="1:10">
      <c r="A141" s="64" t="s">
        <v>412</v>
      </c>
      <c r="J141" s="113"/>
    </row>
    <row r="142" spans="1:10" ht="75" customHeight="1">
      <c r="A142" s="303" t="s">
        <v>983</v>
      </c>
      <c r="B142" s="303"/>
      <c r="C142" s="303"/>
      <c r="D142" s="303"/>
      <c r="E142" s="303"/>
      <c r="F142" s="303"/>
      <c r="J142" s="113"/>
    </row>
    <row r="143" spans="1:10">
      <c r="A143" s="64" t="s">
        <v>984</v>
      </c>
      <c r="J143" s="113"/>
    </row>
    <row r="144" spans="1:10">
      <c r="A144" s="64" t="s">
        <v>303</v>
      </c>
      <c r="J144" s="113"/>
    </row>
    <row r="145" spans="1:10">
      <c r="A145" s="64" t="s">
        <v>304</v>
      </c>
      <c r="J145" s="113"/>
    </row>
    <row r="146" spans="1:10">
      <c r="J146" s="113"/>
    </row>
    <row r="147" spans="1:10">
      <c r="A147" s="64" t="s">
        <v>305</v>
      </c>
      <c r="J147" s="113"/>
    </row>
    <row r="148" spans="1:10">
      <c r="A148" s="64" t="s">
        <v>306</v>
      </c>
      <c r="J148" s="113"/>
    </row>
    <row r="149" spans="1:10">
      <c r="A149" s="64" t="s">
        <v>307</v>
      </c>
      <c r="J149" s="113"/>
    </row>
    <row r="150" spans="1:10">
      <c r="A150" s="64" t="s">
        <v>308</v>
      </c>
      <c r="J150" s="113"/>
    </row>
    <row r="151" spans="1:10">
      <c r="A151" s="64" t="s">
        <v>309</v>
      </c>
      <c r="J151" s="113"/>
    </row>
    <row r="152" spans="1:10">
      <c r="A152" s="64" t="s">
        <v>310</v>
      </c>
      <c r="J152" s="113"/>
    </row>
    <row r="153" spans="1:10">
      <c r="A153" s="64" t="s">
        <v>311</v>
      </c>
      <c r="J153" s="113"/>
    </row>
    <row r="154" spans="1:10">
      <c r="A154" s="64" t="s">
        <v>312</v>
      </c>
      <c r="J154" s="113"/>
    </row>
    <row r="155" spans="1:10">
      <c r="J155" s="113"/>
    </row>
    <row r="156" spans="1:10">
      <c r="J156" s="113"/>
    </row>
    <row r="157" spans="1:10">
      <c r="A157" s="64" t="s">
        <v>313</v>
      </c>
      <c r="J157" s="113"/>
    </row>
    <row r="158" spans="1:10">
      <c r="A158" s="64" t="s">
        <v>314</v>
      </c>
      <c r="J158" s="113"/>
    </row>
    <row r="159" spans="1:10">
      <c r="A159" s="64" t="s">
        <v>315</v>
      </c>
      <c r="J159" s="113"/>
    </row>
    <row r="160" spans="1:10">
      <c r="A160" s="64" t="s">
        <v>316</v>
      </c>
      <c r="J160" s="113"/>
    </row>
    <row r="161" spans="1:10">
      <c r="A161" s="64" t="s">
        <v>317</v>
      </c>
      <c r="J161" s="113"/>
    </row>
    <row r="162" spans="1:10">
      <c r="A162" s="64" t="s">
        <v>318</v>
      </c>
      <c r="J162" s="113"/>
    </row>
    <row r="163" spans="1:10">
      <c r="J163" s="113"/>
    </row>
    <row r="164" spans="1:10">
      <c r="A164" s="64" t="s">
        <v>319</v>
      </c>
      <c r="J164" s="113"/>
    </row>
    <row r="165" spans="1:10">
      <c r="A165" s="64" t="s">
        <v>133</v>
      </c>
      <c r="J165" s="113"/>
    </row>
    <row r="166" spans="1:10">
      <c r="A166" s="64" t="s">
        <v>134</v>
      </c>
      <c r="J166" s="113"/>
    </row>
    <row r="167" spans="1:10">
      <c r="A167" s="64" t="s">
        <v>135</v>
      </c>
      <c r="J167" s="113"/>
    </row>
    <row r="168" spans="1:10">
      <c r="A168" s="64" t="s">
        <v>136</v>
      </c>
      <c r="J168" s="113"/>
    </row>
    <row r="169" spans="1:10">
      <c r="A169" s="64" t="s">
        <v>137</v>
      </c>
      <c r="J169" s="113"/>
    </row>
    <row r="170" spans="1:10">
      <c r="A170" s="64" t="s">
        <v>138</v>
      </c>
      <c r="J170" s="113"/>
    </row>
    <row r="171" spans="1:10">
      <c r="A171" s="64" t="s">
        <v>143</v>
      </c>
      <c r="J171" s="113"/>
    </row>
    <row r="172" spans="1:10">
      <c r="A172" s="64" t="s">
        <v>144</v>
      </c>
      <c r="J172" s="113"/>
    </row>
    <row r="173" spans="1:10">
      <c r="J173" s="113"/>
    </row>
    <row r="174" spans="1:10" ht="54.75" customHeight="1">
      <c r="A174" s="303" t="s">
        <v>1893</v>
      </c>
      <c r="B174" s="303"/>
      <c r="C174" s="303"/>
      <c r="D174" s="303"/>
      <c r="E174" s="303"/>
      <c r="F174" s="303"/>
      <c r="J174" s="113"/>
    </row>
    <row r="175" spans="1:10">
      <c r="J175" s="113"/>
    </row>
    <row r="176" spans="1:10">
      <c r="F176" s="64" t="s">
        <v>1358</v>
      </c>
      <c r="G176" s="66">
        <v>1</v>
      </c>
      <c r="H176" s="66">
        <v>39600</v>
      </c>
      <c r="I176" s="66">
        <f>+G176*H176</f>
        <v>39600</v>
      </c>
      <c r="J176" s="113">
        <v>39600</v>
      </c>
    </row>
    <row r="177" spans="1:10">
      <c r="J177" s="113"/>
    </row>
    <row r="178" spans="1:10" ht="36.75" customHeight="1">
      <c r="A178" s="303" t="s">
        <v>142</v>
      </c>
      <c r="B178" s="303"/>
      <c r="C178" s="303"/>
      <c r="D178" s="303"/>
      <c r="E178" s="303"/>
      <c r="F178" s="303"/>
      <c r="J178" s="113"/>
    </row>
    <row r="179" spans="1:10">
      <c r="J179" s="113"/>
    </row>
    <row r="180" spans="1:10">
      <c r="F180" s="64" t="s">
        <v>1358</v>
      </c>
      <c r="G180" s="66">
        <v>1</v>
      </c>
      <c r="H180" s="66">
        <v>500</v>
      </c>
      <c r="I180" s="66">
        <f>+G180*H180</f>
        <v>500</v>
      </c>
      <c r="J180" s="113">
        <v>500</v>
      </c>
    </row>
    <row r="181" spans="1:10">
      <c r="J181" s="113"/>
    </row>
    <row r="182" spans="1:10" ht="48" customHeight="1">
      <c r="A182" s="303" t="s">
        <v>1894</v>
      </c>
      <c r="B182" s="303"/>
      <c r="C182" s="303"/>
      <c r="D182" s="303"/>
      <c r="E182" s="303"/>
      <c r="F182" s="303"/>
      <c r="J182" s="113"/>
    </row>
    <row r="183" spans="1:10">
      <c r="A183" s="64" t="s">
        <v>1895</v>
      </c>
      <c r="J183" s="113"/>
    </row>
    <row r="184" spans="1:10" ht="48" customHeight="1">
      <c r="A184" s="303" t="s">
        <v>706</v>
      </c>
      <c r="B184" s="303"/>
      <c r="C184" s="303"/>
      <c r="D184" s="303"/>
      <c r="E184" s="303"/>
      <c r="F184" s="303"/>
      <c r="J184" s="113"/>
    </row>
    <row r="185" spans="1:10">
      <c r="J185" s="113"/>
    </row>
    <row r="186" spans="1:10">
      <c r="F186" s="66" t="s">
        <v>292</v>
      </c>
      <c r="G186" s="66">
        <v>1</v>
      </c>
      <c r="H186" s="66">
        <v>950</v>
      </c>
      <c r="I186" s="66">
        <f>+G186*H186</f>
        <v>950</v>
      </c>
      <c r="J186" s="113">
        <v>950</v>
      </c>
    </row>
    <row r="187" spans="1:10">
      <c r="J187" s="113"/>
    </row>
    <row r="188" spans="1:10">
      <c r="J188" s="113"/>
    </row>
    <row r="189" spans="1:10" ht="141.75" customHeight="1">
      <c r="A189" s="303" t="s">
        <v>1048</v>
      </c>
      <c r="B189" s="303"/>
      <c r="C189" s="303"/>
      <c r="D189" s="303"/>
      <c r="E189" s="303"/>
      <c r="F189" s="303"/>
      <c r="J189" s="113"/>
    </row>
    <row r="190" spans="1:10">
      <c r="J190" s="113"/>
    </row>
    <row r="191" spans="1:10">
      <c r="A191" s="64" t="s">
        <v>1049</v>
      </c>
      <c r="J191" s="113"/>
    </row>
    <row r="192" spans="1:10">
      <c r="A192" s="64" t="s">
        <v>1050</v>
      </c>
      <c r="J192" s="113"/>
    </row>
    <row r="193" spans="1:10">
      <c r="A193" s="64" t="s">
        <v>1051</v>
      </c>
      <c r="J193" s="113"/>
    </row>
    <row r="194" spans="1:10">
      <c r="A194" s="64" t="s">
        <v>1052</v>
      </c>
      <c r="J194" s="113"/>
    </row>
    <row r="195" spans="1:10">
      <c r="A195" s="64" t="s">
        <v>1053</v>
      </c>
      <c r="J195" s="113"/>
    </row>
    <row r="196" spans="1:10">
      <c r="J196" s="113"/>
    </row>
    <row r="197" spans="1:10">
      <c r="A197" s="64" t="s">
        <v>1054</v>
      </c>
      <c r="J197" s="113"/>
    </row>
    <row r="198" spans="1:10">
      <c r="A198" s="64" t="s">
        <v>1050</v>
      </c>
      <c r="J198" s="113"/>
    </row>
    <row r="199" spans="1:10">
      <c r="A199" s="64" t="s">
        <v>1055</v>
      </c>
      <c r="J199" s="113"/>
    </row>
    <row r="200" spans="1:10">
      <c r="A200" s="64" t="s">
        <v>1056</v>
      </c>
      <c r="J200" s="113"/>
    </row>
    <row r="201" spans="1:10">
      <c r="A201" s="64" t="s">
        <v>1057</v>
      </c>
      <c r="J201" s="113"/>
    </row>
    <row r="202" spans="1:10">
      <c r="A202" s="64" t="s">
        <v>1058</v>
      </c>
      <c r="J202" s="113"/>
    </row>
    <row r="203" spans="1:10">
      <c r="A203" s="64" t="s">
        <v>1053</v>
      </c>
      <c r="J203" s="113"/>
    </row>
    <row r="204" spans="1:10">
      <c r="J204" s="113"/>
    </row>
    <row r="205" spans="1:10" ht="49.5" customHeight="1">
      <c r="A205" s="303" t="s">
        <v>1893</v>
      </c>
      <c r="B205" s="303"/>
      <c r="C205" s="303"/>
      <c r="D205" s="303"/>
      <c r="E205" s="303"/>
      <c r="F205" s="303"/>
      <c r="J205" s="113"/>
    </row>
    <row r="206" spans="1:10">
      <c r="J206" s="113"/>
    </row>
    <row r="207" spans="1:10">
      <c r="F207" s="64" t="s">
        <v>292</v>
      </c>
      <c r="G207" s="66">
        <v>1</v>
      </c>
      <c r="H207" s="66">
        <v>5850</v>
      </c>
      <c r="I207" s="66">
        <f>+G207*H207</f>
        <v>5850</v>
      </c>
      <c r="J207" s="113">
        <v>5850</v>
      </c>
    </row>
    <row r="208" spans="1:10">
      <c r="J208" s="113"/>
    </row>
    <row r="209" spans="1:10" ht="59.25" customHeight="1">
      <c r="A209" s="303" t="s">
        <v>1059</v>
      </c>
      <c r="B209" s="303"/>
      <c r="C209" s="303"/>
      <c r="D209" s="303"/>
      <c r="E209" s="303"/>
      <c r="F209" s="303"/>
      <c r="J209" s="113"/>
    </row>
    <row r="210" spans="1:10" ht="59.25" customHeight="1">
      <c r="A210" s="303" t="s">
        <v>6</v>
      </c>
      <c r="B210" s="303"/>
      <c r="C210" s="303"/>
      <c r="D210" s="303"/>
      <c r="E210" s="303"/>
      <c r="F210" s="303"/>
      <c r="J210" s="113"/>
    </row>
    <row r="211" spans="1:10" ht="30.75" customHeight="1">
      <c r="A211" s="303" t="s">
        <v>7</v>
      </c>
      <c r="B211" s="303"/>
      <c r="C211" s="303"/>
      <c r="D211" s="303"/>
      <c r="E211" s="303"/>
      <c r="F211" s="303"/>
      <c r="J211" s="113"/>
    </row>
    <row r="212" spans="1:10">
      <c r="J212" s="113"/>
    </row>
    <row r="213" spans="1:10">
      <c r="A213" s="64" t="s">
        <v>1049</v>
      </c>
      <c r="J213" s="113"/>
    </row>
    <row r="214" spans="1:10">
      <c r="A214" s="64" t="s">
        <v>1050</v>
      </c>
      <c r="J214" s="113"/>
    </row>
    <row r="215" spans="1:10">
      <c r="A215" s="64" t="s">
        <v>8</v>
      </c>
      <c r="J215" s="113"/>
    </row>
    <row r="216" spans="1:10">
      <c r="A216" s="64" t="s">
        <v>1056</v>
      </c>
      <c r="J216" s="113"/>
    </row>
    <row r="217" spans="1:10">
      <c r="J217" s="113"/>
    </row>
    <row r="218" spans="1:10">
      <c r="A218" s="64" t="s">
        <v>1054</v>
      </c>
      <c r="J218" s="113"/>
    </row>
    <row r="219" spans="1:10">
      <c r="A219" s="64" t="s">
        <v>1050</v>
      </c>
      <c r="J219" s="113"/>
    </row>
    <row r="220" spans="1:10">
      <c r="A220" s="64" t="s">
        <v>9</v>
      </c>
      <c r="J220" s="113"/>
    </row>
    <row r="221" spans="1:10">
      <c r="A221" s="64" t="s">
        <v>10</v>
      </c>
      <c r="J221" s="113"/>
    </row>
    <row r="222" spans="1:10">
      <c r="J222" s="113"/>
    </row>
    <row r="223" spans="1:10" ht="49.5" customHeight="1">
      <c r="A223" s="303" t="s">
        <v>1893</v>
      </c>
      <c r="B223" s="303"/>
      <c r="C223" s="303"/>
      <c r="D223" s="303"/>
      <c r="E223" s="303"/>
      <c r="F223" s="303"/>
      <c r="J223" s="113"/>
    </row>
    <row r="224" spans="1:10">
      <c r="J224" s="113"/>
    </row>
    <row r="225" spans="1:10">
      <c r="F225" s="64" t="s">
        <v>292</v>
      </c>
      <c r="G225" s="66">
        <v>1</v>
      </c>
      <c r="H225" s="66">
        <v>2750</v>
      </c>
      <c r="I225" s="66">
        <f>+G225*H225</f>
        <v>2750</v>
      </c>
      <c r="J225" s="113">
        <v>2750</v>
      </c>
    </row>
    <row r="226" spans="1:10">
      <c r="J226" s="113"/>
    </row>
    <row r="227" spans="1:10" ht="133.5" customHeight="1">
      <c r="A227" s="303" t="s">
        <v>1927</v>
      </c>
      <c r="B227" s="303"/>
      <c r="C227" s="303"/>
      <c r="D227" s="303"/>
      <c r="E227" s="303"/>
      <c r="F227" s="303"/>
      <c r="J227" s="113"/>
    </row>
    <row r="228" spans="1:10">
      <c r="J228" s="113"/>
    </row>
    <row r="229" spans="1:10">
      <c r="A229" s="64" t="s">
        <v>1928</v>
      </c>
      <c r="J229" s="113"/>
    </row>
    <row r="230" spans="1:10">
      <c r="A230" s="64" t="s">
        <v>1050</v>
      </c>
      <c r="J230" s="113"/>
    </row>
    <row r="231" spans="1:10">
      <c r="A231" s="64" t="s">
        <v>1055</v>
      </c>
      <c r="J231" s="113"/>
    </row>
    <row r="232" spans="1:10">
      <c r="A232" s="64" t="s">
        <v>1929</v>
      </c>
      <c r="J232" s="113"/>
    </row>
    <row r="233" spans="1:10">
      <c r="A233" s="64" t="s">
        <v>1609</v>
      </c>
      <c r="J233" s="113"/>
    </row>
    <row r="234" spans="1:10">
      <c r="A234" s="79" t="s">
        <v>1782</v>
      </c>
      <c r="J234" s="113"/>
    </row>
    <row r="235" spans="1:10">
      <c r="A235" s="64" t="s">
        <v>1050</v>
      </c>
      <c r="J235" s="113"/>
    </row>
    <row r="236" spans="1:10">
      <c r="A236" s="64" t="s">
        <v>1783</v>
      </c>
      <c r="J236" s="113"/>
    </row>
    <row r="237" spans="1:10">
      <c r="A237" s="64" t="s">
        <v>1784</v>
      </c>
      <c r="J237" s="113"/>
    </row>
    <row r="238" spans="1:10">
      <c r="A238" s="64" t="s">
        <v>1785</v>
      </c>
      <c r="J238" s="113"/>
    </row>
    <row r="239" spans="1:10">
      <c r="J239" s="113"/>
    </row>
    <row r="240" spans="1:10" ht="50.25" customHeight="1">
      <c r="A240" s="303" t="s">
        <v>1893</v>
      </c>
      <c r="B240" s="303"/>
      <c r="C240" s="303"/>
      <c r="D240" s="303"/>
      <c r="E240" s="303"/>
      <c r="F240" s="303"/>
      <c r="J240" s="113"/>
    </row>
    <row r="241" spans="1:10">
      <c r="J241" s="113"/>
    </row>
    <row r="242" spans="1:10">
      <c r="F242" s="64" t="s">
        <v>292</v>
      </c>
      <c r="G242" s="66">
        <v>1</v>
      </c>
      <c r="H242" s="66">
        <v>4100</v>
      </c>
      <c r="I242" s="66">
        <f>+G242*H242</f>
        <v>4100</v>
      </c>
      <c r="J242" s="113">
        <v>4100</v>
      </c>
    </row>
    <row r="243" spans="1:10">
      <c r="J243" s="113"/>
    </row>
    <row r="244" spans="1:10" ht="133.5" customHeight="1">
      <c r="A244" s="303" t="s">
        <v>1786</v>
      </c>
      <c r="B244" s="303"/>
      <c r="C244" s="303"/>
      <c r="D244" s="303"/>
      <c r="E244" s="303"/>
      <c r="F244" s="303"/>
      <c r="J244" s="113"/>
    </row>
    <row r="245" spans="1:10">
      <c r="A245" s="64" t="s">
        <v>1609</v>
      </c>
      <c r="J245" s="113"/>
    </row>
    <row r="246" spans="1:10">
      <c r="A246" s="64" t="s">
        <v>1049</v>
      </c>
      <c r="J246" s="113"/>
    </row>
    <row r="247" spans="1:10">
      <c r="A247" s="64" t="s">
        <v>1050</v>
      </c>
      <c r="J247" s="113"/>
    </row>
    <row r="248" spans="1:10">
      <c r="A248" s="64" t="s">
        <v>8</v>
      </c>
      <c r="J248" s="113"/>
    </row>
    <row r="249" spans="1:10">
      <c r="A249" s="64" t="s">
        <v>1787</v>
      </c>
      <c r="J249" s="113"/>
    </row>
    <row r="250" spans="1:10">
      <c r="J250" s="113"/>
    </row>
    <row r="251" spans="1:10">
      <c r="A251" s="64" t="s">
        <v>1054</v>
      </c>
      <c r="J251" s="113"/>
    </row>
    <row r="252" spans="1:10">
      <c r="A252" s="64" t="s">
        <v>1050</v>
      </c>
      <c r="J252" s="113"/>
    </row>
    <row r="253" spans="1:10">
      <c r="A253" s="64" t="s">
        <v>9</v>
      </c>
      <c r="J253" s="113"/>
    </row>
    <row r="254" spans="1:10">
      <c r="A254" s="64" t="s">
        <v>1052</v>
      </c>
      <c r="J254" s="113"/>
    </row>
    <row r="255" spans="1:10">
      <c r="J255" s="113"/>
    </row>
    <row r="256" spans="1:10">
      <c r="J256" s="113"/>
    </row>
    <row r="257" spans="1:10">
      <c r="J257" s="113"/>
    </row>
    <row r="258" spans="1:10" ht="48" customHeight="1">
      <c r="A258" s="303" t="s">
        <v>1893</v>
      </c>
      <c r="B258" s="303"/>
      <c r="C258" s="303"/>
      <c r="D258" s="303"/>
      <c r="E258" s="303"/>
      <c r="F258" s="303"/>
      <c r="J258" s="113"/>
    </row>
    <row r="259" spans="1:10">
      <c r="J259" s="113"/>
    </row>
    <row r="260" spans="1:10">
      <c r="F260" s="64" t="s">
        <v>292</v>
      </c>
      <c r="G260" s="66">
        <v>1</v>
      </c>
      <c r="H260" s="66">
        <v>3300</v>
      </c>
      <c r="I260" s="66">
        <f>+G260*H260</f>
        <v>3300</v>
      </c>
      <c r="J260" s="113">
        <v>3300</v>
      </c>
    </row>
    <row r="261" spans="1:10">
      <c r="J261" s="113"/>
    </row>
    <row r="262" spans="1:10" ht="134.25" customHeight="1">
      <c r="A262" s="303" t="s">
        <v>1788</v>
      </c>
      <c r="B262" s="303"/>
      <c r="C262" s="303"/>
      <c r="D262" s="303"/>
      <c r="E262" s="303"/>
      <c r="F262" s="303"/>
      <c r="J262" s="113"/>
    </row>
    <row r="263" spans="1:10">
      <c r="J263" s="113"/>
    </row>
    <row r="264" spans="1:10">
      <c r="A264" s="64" t="s">
        <v>1049</v>
      </c>
      <c r="J264" s="113"/>
    </row>
    <row r="265" spans="1:10">
      <c r="A265" s="64" t="s">
        <v>1789</v>
      </c>
      <c r="J265" s="113"/>
    </row>
    <row r="266" spans="1:10">
      <c r="A266" s="64" t="s">
        <v>318</v>
      </c>
      <c r="J266" s="113"/>
    </row>
    <row r="267" spans="1:10">
      <c r="A267" s="64" t="s">
        <v>1790</v>
      </c>
      <c r="J267" s="113"/>
    </row>
    <row r="268" spans="1:10">
      <c r="A268" s="64" t="s">
        <v>1052</v>
      </c>
      <c r="J268" s="113"/>
    </row>
    <row r="269" spans="1:10">
      <c r="J269" s="113"/>
    </row>
    <row r="270" spans="1:10">
      <c r="A270" s="64" t="s">
        <v>1054</v>
      </c>
      <c r="J270" s="113"/>
    </row>
    <row r="271" spans="1:10">
      <c r="A271" s="64" t="s">
        <v>1050</v>
      </c>
      <c r="J271" s="113"/>
    </row>
    <row r="272" spans="1:10">
      <c r="A272" s="64" t="s">
        <v>318</v>
      </c>
      <c r="J272" s="113"/>
    </row>
    <row r="273" spans="1:10">
      <c r="A273" s="64" t="s">
        <v>1791</v>
      </c>
      <c r="J273" s="113"/>
    </row>
    <row r="274" spans="1:10">
      <c r="A274" s="64" t="s">
        <v>1792</v>
      </c>
      <c r="J274" s="113"/>
    </row>
    <row r="275" spans="1:10">
      <c r="J275" s="113"/>
    </row>
    <row r="276" spans="1:10" ht="48" customHeight="1">
      <c r="A276" s="303" t="s">
        <v>1893</v>
      </c>
      <c r="B276" s="303"/>
      <c r="C276" s="303"/>
      <c r="D276" s="303"/>
      <c r="E276" s="303"/>
      <c r="F276" s="303"/>
      <c r="J276" s="113"/>
    </row>
    <row r="277" spans="1:10">
      <c r="J277" s="113"/>
    </row>
    <row r="278" spans="1:10">
      <c r="F278" s="64" t="s">
        <v>292</v>
      </c>
      <c r="G278" s="66">
        <v>1</v>
      </c>
      <c r="H278" s="66">
        <v>3948</v>
      </c>
      <c r="I278" s="66">
        <f>+G278*H278</f>
        <v>3948</v>
      </c>
      <c r="J278" s="113">
        <v>3948</v>
      </c>
    </row>
    <row r="279" spans="1:10">
      <c r="A279" s="64" t="s">
        <v>1609</v>
      </c>
      <c r="J279" s="113"/>
    </row>
    <row r="280" spans="1:10" ht="137.25" customHeight="1">
      <c r="A280" s="303" t="s">
        <v>1220</v>
      </c>
      <c r="B280" s="303"/>
      <c r="C280" s="303"/>
      <c r="D280" s="303"/>
      <c r="E280" s="303"/>
      <c r="F280" s="303"/>
      <c r="J280" s="113"/>
    </row>
    <row r="281" spans="1:10">
      <c r="J281" s="113"/>
    </row>
    <row r="282" spans="1:10">
      <c r="A282" s="64" t="s">
        <v>1049</v>
      </c>
      <c r="J282" s="113"/>
    </row>
    <row r="283" spans="1:10">
      <c r="A283" s="64" t="s">
        <v>1050</v>
      </c>
      <c r="J283" s="113"/>
    </row>
    <row r="284" spans="1:10">
      <c r="A284" s="64" t="s">
        <v>1056</v>
      </c>
      <c r="J284" s="113"/>
    </row>
    <row r="285" spans="1:10">
      <c r="A285" s="64" t="s">
        <v>1053</v>
      </c>
      <c r="J285" s="113"/>
    </row>
    <row r="286" spans="1:10">
      <c r="A286" s="64" t="s">
        <v>1054</v>
      </c>
      <c r="J286" s="113"/>
    </row>
    <row r="287" spans="1:10">
      <c r="A287" s="64" t="s">
        <v>1050</v>
      </c>
      <c r="J287" s="113"/>
    </row>
    <row r="288" spans="1:10">
      <c r="A288" s="64" t="s">
        <v>1055</v>
      </c>
      <c r="J288" s="113"/>
    </row>
    <row r="289" spans="1:10">
      <c r="A289" s="64" t="s">
        <v>1221</v>
      </c>
      <c r="J289" s="113"/>
    </row>
    <row r="290" spans="1:10">
      <c r="J290" s="113"/>
    </row>
    <row r="291" spans="1:10" ht="45.75" customHeight="1">
      <c r="A291" s="303" t="s">
        <v>1893</v>
      </c>
      <c r="B291" s="303"/>
      <c r="C291" s="303"/>
      <c r="D291" s="303"/>
      <c r="E291" s="303"/>
      <c r="F291" s="303"/>
      <c r="J291" s="113"/>
    </row>
    <row r="292" spans="1:10">
      <c r="J292" s="113"/>
    </row>
    <row r="293" spans="1:10">
      <c r="F293" s="64" t="s">
        <v>292</v>
      </c>
      <c r="G293" s="66">
        <v>1</v>
      </c>
      <c r="H293" s="66">
        <v>3850</v>
      </c>
      <c r="I293" s="66">
        <f>+G293*H293</f>
        <v>3850</v>
      </c>
      <c r="J293" s="113">
        <v>3850</v>
      </c>
    </row>
    <row r="294" spans="1:10">
      <c r="J294" s="113"/>
    </row>
    <row r="295" spans="1:10" ht="104.25" customHeight="1">
      <c r="A295" s="303" t="s">
        <v>212</v>
      </c>
      <c r="B295" s="303"/>
      <c r="C295" s="303"/>
      <c r="D295" s="303"/>
      <c r="E295" s="303"/>
      <c r="F295" s="303"/>
      <c r="J295" s="113"/>
    </row>
    <row r="296" spans="1:10">
      <c r="J296" s="113"/>
    </row>
    <row r="297" spans="1:10">
      <c r="A297" s="64" t="s">
        <v>133</v>
      </c>
      <c r="J297" s="113"/>
    </row>
    <row r="298" spans="1:10">
      <c r="A298" s="64" t="s">
        <v>1051</v>
      </c>
      <c r="J298" s="113"/>
    </row>
    <row r="299" spans="1:10">
      <c r="A299" s="64" t="s">
        <v>213</v>
      </c>
      <c r="J299" s="113"/>
    </row>
    <row r="300" spans="1:10">
      <c r="A300" s="64" t="s">
        <v>214</v>
      </c>
      <c r="J300" s="113"/>
    </row>
    <row r="301" spans="1:10">
      <c r="A301" s="64" t="s">
        <v>1053</v>
      </c>
      <c r="J301" s="113"/>
    </row>
    <row r="302" spans="1:10">
      <c r="A302" s="64" t="s">
        <v>215</v>
      </c>
      <c r="J302" s="113"/>
    </row>
    <row r="303" spans="1:10">
      <c r="J303" s="113"/>
    </row>
    <row r="304" spans="1:10" ht="48" customHeight="1">
      <c r="A304" s="303" t="s">
        <v>1893</v>
      </c>
      <c r="B304" s="303"/>
      <c r="C304" s="303"/>
      <c r="D304" s="303"/>
      <c r="E304" s="303"/>
      <c r="F304" s="303"/>
      <c r="J304" s="113"/>
    </row>
    <row r="305" spans="1:10">
      <c r="J305" s="113"/>
    </row>
    <row r="306" spans="1:10">
      <c r="F306" s="64" t="s">
        <v>292</v>
      </c>
      <c r="G306" s="66">
        <v>1</v>
      </c>
      <c r="H306" s="66">
        <v>2650</v>
      </c>
      <c r="I306" s="66">
        <f>+G306*H306</f>
        <v>2650</v>
      </c>
      <c r="J306" s="113">
        <v>2650</v>
      </c>
    </row>
    <row r="307" spans="1:10">
      <c r="J307" s="113"/>
    </row>
    <row r="308" spans="1:10" ht="90" customHeight="1">
      <c r="A308" s="303" t="s">
        <v>903</v>
      </c>
      <c r="B308" s="303"/>
      <c r="C308" s="303"/>
      <c r="D308" s="303"/>
      <c r="E308" s="303"/>
      <c r="F308" s="303"/>
      <c r="J308" s="113"/>
    </row>
    <row r="309" spans="1:10">
      <c r="J309" s="113"/>
    </row>
    <row r="310" spans="1:10">
      <c r="A310" s="64" t="s">
        <v>904</v>
      </c>
      <c r="J310" s="113"/>
    </row>
    <row r="311" spans="1:10">
      <c r="A311" s="64" t="s">
        <v>1051</v>
      </c>
      <c r="J311" s="113"/>
    </row>
    <row r="312" spans="1:10">
      <c r="A312" s="64" t="s">
        <v>905</v>
      </c>
      <c r="J312" s="113"/>
    </row>
    <row r="313" spans="1:10">
      <c r="J313" s="113"/>
    </row>
    <row r="314" spans="1:10" ht="48" customHeight="1">
      <c r="A314" s="303" t="s">
        <v>1893</v>
      </c>
      <c r="B314" s="303"/>
      <c r="C314" s="303"/>
      <c r="D314" s="303"/>
      <c r="E314" s="303"/>
      <c r="F314" s="303"/>
      <c r="J314" s="113"/>
    </row>
    <row r="315" spans="1:10">
      <c r="J315" s="113"/>
    </row>
    <row r="316" spans="1:10">
      <c r="F316" s="64" t="s">
        <v>292</v>
      </c>
      <c r="G316" s="66">
        <v>1</v>
      </c>
      <c r="H316" s="66">
        <v>820</v>
      </c>
      <c r="I316" s="66">
        <f>+G316*H316</f>
        <v>820</v>
      </c>
      <c r="J316" s="113">
        <v>820</v>
      </c>
    </row>
    <row r="317" spans="1:10">
      <c r="J317" s="113"/>
    </row>
    <row r="318" spans="1:10" ht="105" customHeight="1">
      <c r="A318" s="303" t="s">
        <v>906</v>
      </c>
      <c r="B318" s="303"/>
      <c r="C318" s="303"/>
      <c r="D318" s="303"/>
      <c r="E318" s="303"/>
      <c r="F318" s="303"/>
      <c r="J318" s="113"/>
    </row>
    <row r="319" spans="1:10">
      <c r="A319" s="64" t="s">
        <v>907</v>
      </c>
      <c r="J319" s="113"/>
    </row>
    <row r="320" spans="1:10">
      <c r="A320" s="64" t="s">
        <v>908</v>
      </c>
      <c r="J320" s="113"/>
    </row>
    <row r="321" spans="1:10">
      <c r="A321" s="64" t="s">
        <v>909</v>
      </c>
      <c r="J321" s="113"/>
    </row>
    <row r="322" spans="1:10">
      <c r="A322" s="64" t="s">
        <v>910</v>
      </c>
      <c r="J322" s="113"/>
    </row>
    <row r="323" spans="1:10">
      <c r="A323" s="64" t="s">
        <v>1535</v>
      </c>
      <c r="J323" s="113"/>
    </row>
    <row r="324" spans="1:10">
      <c r="A324" s="64" t="s">
        <v>1536</v>
      </c>
      <c r="J324" s="113"/>
    </row>
    <row r="325" spans="1:10">
      <c r="A325" s="64" t="s">
        <v>1537</v>
      </c>
      <c r="J325" s="113"/>
    </row>
    <row r="326" spans="1:10">
      <c r="A326" s="64" t="s">
        <v>1538</v>
      </c>
      <c r="J326" s="113"/>
    </row>
    <row r="327" spans="1:10">
      <c r="A327" s="64" t="s">
        <v>1539</v>
      </c>
      <c r="J327" s="113"/>
    </row>
    <row r="328" spans="1:10">
      <c r="A328" s="64" t="s">
        <v>1540</v>
      </c>
      <c r="J328" s="113"/>
    </row>
    <row r="329" spans="1:10">
      <c r="A329" s="64" t="s">
        <v>1541</v>
      </c>
      <c r="J329" s="113"/>
    </row>
    <row r="330" spans="1:10">
      <c r="A330" s="64" t="s">
        <v>1542</v>
      </c>
      <c r="J330" s="113"/>
    </row>
    <row r="331" spans="1:10">
      <c r="A331" s="64" t="s">
        <v>1543</v>
      </c>
      <c r="J331" s="113"/>
    </row>
    <row r="332" spans="1:10">
      <c r="A332" s="64" t="s">
        <v>1544</v>
      </c>
      <c r="J332" s="113"/>
    </row>
    <row r="333" spans="1:10">
      <c r="A333" s="64" t="s">
        <v>135</v>
      </c>
      <c r="J333" s="113"/>
    </row>
    <row r="334" spans="1:10">
      <c r="A334" s="64" t="s">
        <v>1545</v>
      </c>
      <c r="J334" s="113"/>
    </row>
    <row r="335" spans="1:10">
      <c r="A335" s="64" t="s">
        <v>1546</v>
      </c>
      <c r="J335" s="113"/>
    </row>
    <row r="336" spans="1:10">
      <c r="A336" s="64" t="s">
        <v>1547</v>
      </c>
      <c r="J336" s="113"/>
    </row>
    <row r="337" spans="1:10">
      <c r="A337" s="64" t="s">
        <v>1548</v>
      </c>
      <c r="J337" s="113"/>
    </row>
    <row r="338" spans="1:10">
      <c r="A338" s="64" t="s">
        <v>1549</v>
      </c>
      <c r="J338" s="113"/>
    </row>
    <row r="339" spans="1:10">
      <c r="A339" s="64" t="s">
        <v>1550</v>
      </c>
      <c r="J339" s="113"/>
    </row>
    <row r="340" spans="1:10">
      <c r="A340" s="64" t="s">
        <v>539</v>
      </c>
      <c r="J340" s="113"/>
    </row>
    <row r="341" spans="1:10">
      <c r="A341" s="64" t="s">
        <v>540</v>
      </c>
      <c r="J341" s="113"/>
    </row>
    <row r="342" spans="1:10">
      <c r="A342" s="64" t="s">
        <v>541</v>
      </c>
      <c r="J342" s="113"/>
    </row>
    <row r="343" spans="1:10">
      <c r="J343" s="113"/>
    </row>
    <row r="344" spans="1:10" ht="48" customHeight="1">
      <c r="A344" s="303" t="s">
        <v>1893</v>
      </c>
      <c r="B344" s="303"/>
      <c r="C344" s="303"/>
      <c r="D344" s="303"/>
      <c r="E344" s="303"/>
      <c r="F344" s="303"/>
      <c r="J344" s="113"/>
    </row>
    <row r="345" spans="1:10">
      <c r="J345" s="113"/>
    </row>
    <row r="346" spans="1:10">
      <c r="F346" s="64" t="s">
        <v>292</v>
      </c>
      <c r="G346" s="66">
        <v>1</v>
      </c>
      <c r="H346" s="66">
        <v>9400</v>
      </c>
      <c r="I346" s="66">
        <f>+G346*H346</f>
        <v>9400</v>
      </c>
      <c r="J346" s="113">
        <v>9400</v>
      </c>
    </row>
    <row r="347" spans="1:10">
      <c r="J347" s="113"/>
    </row>
    <row r="348" spans="1:10" ht="15" thickBot="1">
      <c r="J348" s="113"/>
    </row>
    <row r="349" spans="1:10" ht="15">
      <c r="C349" s="77" t="s">
        <v>545</v>
      </c>
      <c r="D349" s="77"/>
      <c r="E349" s="77"/>
      <c r="F349" s="77"/>
      <c r="G349" s="78"/>
      <c r="H349" s="78"/>
      <c r="I349" s="78">
        <f>SUM(I137:I348)</f>
        <v>77718</v>
      </c>
      <c r="J349" s="114"/>
    </row>
    <row r="350" spans="1:10">
      <c r="J350" s="113"/>
    </row>
    <row r="351" spans="1:10">
      <c r="J351" s="113"/>
    </row>
    <row r="352" spans="1:10" ht="15">
      <c r="A352" s="65" t="s">
        <v>551</v>
      </c>
      <c r="J352" s="113"/>
    </row>
    <row r="353" spans="1:13">
      <c r="J353" s="113"/>
    </row>
    <row r="354" spans="1:13" ht="60.75" customHeight="1">
      <c r="A354" s="303" t="s">
        <v>1757</v>
      </c>
      <c r="B354" s="303"/>
      <c r="C354" s="303"/>
      <c r="D354" s="303"/>
      <c r="E354" s="303"/>
      <c r="F354" s="303"/>
      <c r="J354" s="113"/>
    </row>
    <row r="355" spans="1:13">
      <c r="B355" s="64" t="s">
        <v>1075</v>
      </c>
      <c r="J355" s="113"/>
    </row>
    <row r="356" spans="1:13">
      <c r="A356" s="64" t="s">
        <v>1076</v>
      </c>
      <c r="F356" s="64" t="s">
        <v>1077</v>
      </c>
      <c r="G356" s="66">
        <v>90</v>
      </c>
      <c r="H356" s="66">
        <v>45</v>
      </c>
      <c r="I356" s="66">
        <f t="shared" ref="I356:I364" si="0">+G356*H356</f>
        <v>4050</v>
      </c>
      <c r="J356" s="113">
        <v>45</v>
      </c>
    </row>
    <row r="357" spans="1:13">
      <c r="A357" s="64" t="s">
        <v>1078</v>
      </c>
      <c r="F357" s="64" t="s">
        <v>1077</v>
      </c>
      <c r="G357" s="66">
        <v>80</v>
      </c>
      <c r="H357" s="66">
        <v>30</v>
      </c>
      <c r="I357" s="66">
        <f t="shared" si="0"/>
        <v>2400</v>
      </c>
      <c r="J357" s="113">
        <v>30</v>
      </c>
    </row>
    <row r="358" spans="1:13">
      <c r="A358" s="64" t="s">
        <v>1079</v>
      </c>
      <c r="F358" s="64" t="s">
        <v>1077</v>
      </c>
      <c r="G358" s="66">
        <v>71</v>
      </c>
      <c r="H358" s="66">
        <v>18</v>
      </c>
      <c r="I358" s="66">
        <f t="shared" si="0"/>
        <v>1278</v>
      </c>
      <c r="J358" s="113">
        <v>18</v>
      </c>
    </row>
    <row r="359" spans="1:13">
      <c r="A359" s="64" t="s">
        <v>503</v>
      </c>
      <c r="F359" s="64" t="s">
        <v>1077</v>
      </c>
      <c r="G359" s="66">
        <v>25</v>
      </c>
      <c r="H359" s="66">
        <v>16</v>
      </c>
      <c r="I359" s="66">
        <f t="shared" si="0"/>
        <v>400</v>
      </c>
      <c r="J359" s="113">
        <v>16</v>
      </c>
    </row>
    <row r="360" spans="1:13">
      <c r="A360" s="64" t="s">
        <v>504</v>
      </c>
      <c r="F360" s="64" t="s">
        <v>1077</v>
      </c>
      <c r="G360" s="66">
        <v>6</v>
      </c>
      <c r="H360" s="66">
        <v>14</v>
      </c>
      <c r="I360" s="66">
        <f t="shared" si="0"/>
        <v>84</v>
      </c>
      <c r="J360" s="113">
        <v>14</v>
      </c>
    </row>
    <row r="361" spans="1:13">
      <c r="A361" s="64" t="s">
        <v>505</v>
      </c>
      <c r="F361" s="64" t="s">
        <v>1077</v>
      </c>
      <c r="G361" s="66">
        <v>117</v>
      </c>
      <c r="H361" s="66">
        <v>25</v>
      </c>
      <c r="I361" s="66">
        <f t="shared" si="0"/>
        <v>2925</v>
      </c>
      <c r="J361" s="113">
        <v>25</v>
      </c>
    </row>
    <row r="362" spans="1:13">
      <c r="A362" s="64" t="s">
        <v>506</v>
      </c>
      <c r="F362" s="64" t="s">
        <v>1077</v>
      </c>
      <c r="G362" s="66">
        <v>4</v>
      </c>
      <c r="H362" s="66">
        <v>20</v>
      </c>
      <c r="I362" s="66">
        <f t="shared" si="0"/>
        <v>80</v>
      </c>
      <c r="J362" s="113">
        <v>20</v>
      </c>
    </row>
    <row r="363" spans="1:13">
      <c r="A363" s="64" t="s">
        <v>507</v>
      </c>
      <c r="F363" s="64" t="s">
        <v>1077</v>
      </c>
      <c r="G363" s="66">
        <v>28</v>
      </c>
      <c r="H363" s="66">
        <v>10</v>
      </c>
      <c r="I363" s="66">
        <f t="shared" si="0"/>
        <v>280</v>
      </c>
      <c r="J363" s="113">
        <v>10</v>
      </c>
    </row>
    <row r="364" spans="1:13">
      <c r="A364" s="64" t="s">
        <v>508</v>
      </c>
      <c r="F364" s="64" t="s">
        <v>1077</v>
      </c>
      <c r="G364" s="66">
        <v>10</v>
      </c>
      <c r="H364" s="66">
        <v>8</v>
      </c>
      <c r="I364" s="66">
        <f t="shared" si="0"/>
        <v>80</v>
      </c>
      <c r="J364" s="113">
        <v>8</v>
      </c>
      <c r="M364" s="67" t="s">
        <v>509</v>
      </c>
    </row>
    <row r="365" spans="1:13" ht="15" thickBot="1">
      <c r="J365" s="113"/>
    </row>
    <row r="366" spans="1:13" ht="15">
      <c r="C366" s="77" t="s">
        <v>545</v>
      </c>
      <c r="D366" s="77"/>
      <c r="E366" s="77"/>
      <c r="F366" s="77"/>
      <c r="G366" s="78"/>
      <c r="H366" s="78"/>
      <c r="I366" s="78">
        <f>SUM(I356:I365)</f>
        <v>11577</v>
      </c>
      <c r="J366" s="114"/>
    </row>
    <row r="367" spans="1:13">
      <c r="J367" s="113"/>
    </row>
    <row r="368" spans="1:13">
      <c r="A368" s="64" t="s">
        <v>1609</v>
      </c>
      <c r="J368" s="113"/>
    </row>
    <row r="369" spans="1:10" ht="15">
      <c r="A369" s="65" t="s">
        <v>510</v>
      </c>
      <c r="J369" s="113"/>
    </row>
    <row r="370" spans="1:10">
      <c r="J370" s="113"/>
    </row>
    <row r="371" spans="1:10" ht="90.75" customHeight="1">
      <c r="A371" s="303" t="s">
        <v>511</v>
      </c>
      <c r="B371" s="303"/>
      <c r="C371" s="303"/>
      <c r="D371" s="303"/>
      <c r="E371" s="303"/>
      <c r="F371" s="303"/>
      <c r="J371" s="113"/>
    </row>
    <row r="372" spans="1:10">
      <c r="A372" s="64" t="s">
        <v>512</v>
      </c>
      <c r="J372" s="113"/>
    </row>
    <row r="373" spans="1:10">
      <c r="A373" s="64" t="s">
        <v>513</v>
      </c>
      <c r="J373" s="113"/>
    </row>
    <row r="374" spans="1:10">
      <c r="A374" s="64" t="s">
        <v>229</v>
      </c>
      <c r="J374" s="113"/>
    </row>
    <row r="375" spans="1:10" ht="32.25" customHeight="1">
      <c r="A375" s="303" t="s">
        <v>51</v>
      </c>
      <c r="B375" s="303"/>
      <c r="C375" s="303"/>
      <c r="D375" s="303"/>
      <c r="E375" s="303"/>
      <c r="F375" s="303"/>
      <c r="J375" s="113"/>
    </row>
    <row r="376" spans="1:10">
      <c r="J376" s="113"/>
    </row>
    <row r="377" spans="1:10">
      <c r="F377" s="64" t="s">
        <v>292</v>
      </c>
      <c r="G377" s="66">
        <v>292</v>
      </c>
      <c r="H377" s="66">
        <v>70</v>
      </c>
      <c r="I377" s="66">
        <f>+G377*H377</f>
        <v>20440</v>
      </c>
      <c r="J377" s="113">
        <v>70</v>
      </c>
    </row>
    <row r="378" spans="1:10">
      <c r="J378" s="113"/>
    </row>
    <row r="379" spans="1:10">
      <c r="A379" s="64" t="s">
        <v>52</v>
      </c>
      <c r="J379" s="113"/>
    </row>
    <row r="380" spans="1:10">
      <c r="J380" s="113"/>
    </row>
    <row r="381" spans="1:10">
      <c r="A381" s="64" t="s">
        <v>1609</v>
      </c>
      <c r="F381" s="64" t="s">
        <v>292</v>
      </c>
      <c r="G381" s="66">
        <v>2</v>
      </c>
      <c r="H381" s="66">
        <v>70</v>
      </c>
      <c r="I381" s="66">
        <f>+G381*H381</f>
        <v>140</v>
      </c>
      <c r="J381" s="113">
        <v>70</v>
      </c>
    </row>
    <row r="382" spans="1:10">
      <c r="J382" s="113"/>
    </row>
    <row r="383" spans="1:10">
      <c r="A383" s="64" t="s">
        <v>53</v>
      </c>
      <c r="J383" s="113"/>
    </row>
    <row r="384" spans="1:10">
      <c r="A384" s="64" t="s">
        <v>54</v>
      </c>
      <c r="J384" s="113"/>
    </row>
    <row r="385" spans="1:10">
      <c r="A385" s="64" t="s">
        <v>55</v>
      </c>
      <c r="J385" s="113"/>
    </row>
    <row r="386" spans="1:10">
      <c r="A386" s="64" t="s">
        <v>56</v>
      </c>
      <c r="J386" s="113"/>
    </row>
    <row r="387" spans="1:10">
      <c r="A387" s="64" t="s">
        <v>57</v>
      </c>
      <c r="J387" s="113"/>
    </row>
    <row r="388" spans="1:10">
      <c r="J388" s="113"/>
    </row>
    <row r="389" spans="1:10">
      <c r="F389" s="64" t="s">
        <v>292</v>
      </c>
      <c r="G389" s="66">
        <v>4</v>
      </c>
      <c r="H389" s="66">
        <v>226</v>
      </c>
      <c r="I389" s="66">
        <f>+G389*H389</f>
        <v>904</v>
      </c>
      <c r="J389" s="113">
        <v>226</v>
      </c>
    </row>
    <row r="390" spans="1:10">
      <c r="J390" s="113"/>
    </row>
    <row r="391" spans="1:10" ht="45" customHeight="1">
      <c r="A391" s="303" t="s">
        <v>58</v>
      </c>
      <c r="B391" s="303"/>
      <c r="C391" s="303"/>
      <c r="D391" s="303"/>
      <c r="E391" s="303"/>
      <c r="F391" s="303"/>
      <c r="J391" s="113"/>
    </row>
    <row r="392" spans="1:10">
      <c r="A392" s="64" t="s">
        <v>512</v>
      </c>
      <c r="J392" s="113"/>
    </row>
    <row r="393" spans="1:10">
      <c r="A393" s="64" t="s">
        <v>59</v>
      </c>
      <c r="J393" s="113"/>
    </row>
    <row r="394" spans="1:10">
      <c r="A394" s="64" t="s">
        <v>60</v>
      </c>
      <c r="J394" s="113"/>
    </row>
    <row r="395" spans="1:10">
      <c r="J395" s="113"/>
    </row>
    <row r="396" spans="1:10">
      <c r="F396" s="64" t="s">
        <v>292</v>
      </c>
      <c r="G396" s="66">
        <v>16</v>
      </c>
      <c r="H396" s="66">
        <v>63</v>
      </c>
      <c r="I396" s="66">
        <f>+G396*H396</f>
        <v>1008</v>
      </c>
      <c r="J396" s="113">
        <v>63</v>
      </c>
    </row>
    <row r="397" spans="1:10">
      <c r="J397" s="113"/>
    </row>
    <row r="398" spans="1:10" ht="90" customHeight="1">
      <c r="A398" s="303" t="s">
        <v>86</v>
      </c>
      <c r="B398" s="303"/>
      <c r="C398" s="303"/>
      <c r="D398" s="303"/>
      <c r="E398" s="303"/>
      <c r="F398" s="303"/>
      <c r="J398" s="113"/>
    </row>
    <row r="399" spans="1:10">
      <c r="A399" s="64" t="s">
        <v>87</v>
      </c>
      <c r="J399" s="113"/>
    </row>
    <row r="400" spans="1:10">
      <c r="A400" s="64" t="s">
        <v>88</v>
      </c>
      <c r="J400" s="113"/>
    </row>
    <row r="401" spans="1:10">
      <c r="A401" s="64" t="s">
        <v>89</v>
      </c>
      <c r="J401" s="113"/>
    </row>
    <row r="402" spans="1:10">
      <c r="J402" s="113"/>
    </row>
    <row r="403" spans="1:10" ht="33" customHeight="1">
      <c r="A403" s="303" t="s">
        <v>90</v>
      </c>
      <c r="B403" s="303"/>
      <c r="C403" s="303"/>
      <c r="D403" s="303"/>
      <c r="E403" s="303"/>
      <c r="F403" s="303"/>
      <c r="J403" s="113"/>
    </row>
    <row r="404" spans="1:10">
      <c r="A404" s="64" t="s">
        <v>1609</v>
      </c>
      <c r="J404" s="113"/>
    </row>
    <row r="405" spans="1:10">
      <c r="F405" s="64" t="s">
        <v>292</v>
      </c>
      <c r="G405" s="66">
        <v>179</v>
      </c>
      <c r="H405" s="66">
        <v>105</v>
      </c>
      <c r="I405" s="66">
        <f>+G405*H405</f>
        <v>18795</v>
      </c>
      <c r="J405" s="113">
        <v>105</v>
      </c>
    </row>
    <row r="406" spans="1:10">
      <c r="J406" s="113"/>
    </row>
    <row r="407" spans="1:10" ht="46.5" customHeight="1">
      <c r="A407" s="303" t="s">
        <v>91</v>
      </c>
      <c r="B407" s="303"/>
      <c r="C407" s="303"/>
      <c r="D407" s="303"/>
      <c r="E407" s="303"/>
      <c r="F407" s="303"/>
      <c r="J407" s="113"/>
    </row>
    <row r="408" spans="1:10">
      <c r="A408" s="64" t="s">
        <v>87</v>
      </c>
      <c r="J408" s="113"/>
    </row>
    <row r="409" spans="1:10">
      <c r="A409" s="64" t="s">
        <v>92</v>
      </c>
      <c r="J409" s="113"/>
    </row>
    <row r="410" spans="1:10" ht="30.75" customHeight="1">
      <c r="A410" s="303" t="s">
        <v>90</v>
      </c>
      <c r="B410" s="303"/>
      <c r="C410" s="303"/>
      <c r="D410" s="303"/>
      <c r="E410" s="303"/>
      <c r="F410" s="303"/>
      <c r="J410" s="113"/>
    </row>
    <row r="411" spans="1:10">
      <c r="J411" s="113"/>
    </row>
    <row r="412" spans="1:10">
      <c r="F412" s="64" t="s">
        <v>292</v>
      </c>
      <c r="G412" s="66">
        <v>5</v>
      </c>
      <c r="H412" s="66">
        <v>87</v>
      </c>
      <c r="I412" s="66">
        <f>+G412*H412</f>
        <v>435</v>
      </c>
      <c r="J412" s="113">
        <v>87</v>
      </c>
    </row>
    <row r="413" spans="1:10">
      <c r="J413" s="113"/>
    </row>
    <row r="414" spans="1:10" ht="46.5" customHeight="1">
      <c r="A414" s="303" t="s">
        <v>1681</v>
      </c>
      <c r="B414" s="303"/>
      <c r="C414" s="303"/>
      <c r="D414" s="303"/>
      <c r="E414" s="303"/>
      <c r="F414" s="303"/>
      <c r="J414" s="113"/>
    </row>
    <row r="415" spans="1:10">
      <c r="A415" s="64" t="s">
        <v>87</v>
      </c>
      <c r="J415" s="113"/>
    </row>
    <row r="416" spans="1:10">
      <c r="A416" s="64" t="s">
        <v>1682</v>
      </c>
      <c r="J416" s="113"/>
    </row>
    <row r="417" spans="1:10" ht="30" customHeight="1">
      <c r="A417" s="303" t="s">
        <v>90</v>
      </c>
      <c r="B417" s="303"/>
      <c r="C417" s="303"/>
      <c r="D417" s="303"/>
      <c r="E417" s="303"/>
      <c r="F417" s="303"/>
      <c r="J417" s="113"/>
    </row>
    <row r="418" spans="1:10">
      <c r="J418" s="113"/>
    </row>
    <row r="419" spans="1:10">
      <c r="F419" s="64" t="s">
        <v>292</v>
      </c>
      <c r="G419" s="66">
        <v>2</v>
      </c>
      <c r="H419" s="66">
        <v>130</v>
      </c>
      <c r="I419" s="66">
        <f>+G419*H419</f>
        <v>260</v>
      </c>
      <c r="J419" s="113">
        <v>130</v>
      </c>
    </row>
    <row r="420" spans="1:10">
      <c r="J420" s="113"/>
    </row>
    <row r="421" spans="1:10" ht="52.5" customHeight="1">
      <c r="A421" s="303" t="s">
        <v>1683</v>
      </c>
      <c r="B421" s="303"/>
      <c r="C421" s="303"/>
      <c r="D421" s="303"/>
      <c r="E421" s="303"/>
      <c r="F421" s="303"/>
      <c r="J421" s="113"/>
    </row>
    <row r="422" spans="1:10">
      <c r="B422" s="64" t="s">
        <v>54</v>
      </c>
      <c r="J422" s="113"/>
    </row>
    <row r="423" spans="1:10">
      <c r="A423" s="64" t="s">
        <v>1684</v>
      </c>
      <c r="J423" s="113"/>
    </row>
    <row r="424" spans="1:10">
      <c r="J424" s="113"/>
    </row>
    <row r="425" spans="1:10">
      <c r="F425" s="64" t="s">
        <v>292</v>
      </c>
      <c r="G425" s="66">
        <v>2</v>
      </c>
      <c r="H425" s="66">
        <v>62</v>
      </c>
      <c r="I425" s="66">
        <f>+G425*H425</f>
        <v>124</v>
      </c>
      <c r="J425" s="113">
        <v>62</v>
      </c>
    </row>
    <row r="426" spans="1:10">
      <c r="J426" s="113"/>
    </row>
    <row r="427" spans="1:10" ht="33.75" customHeight="1">
      <c r="A427" s="303" t="s">
        <v>1685</v>
      </c>
      <c r="B427" s="303"/>
      <c r="C427" s="303"/>
      <c r="D427" s="303"/>
      <c r="E427" s="303"/>
      <c r="F427" s="303"/>
      <c r="J427" s="113"/>
    </row>
    <row r="428" spans="1:10">
      <c r="B428" s="64" t="s">
        <v>87</v>
      </c>
      <c r="J428" s="113"/>
    </row>
    <row r="429" spans="1:10">
      <c r="A429" s="64" t="s">
        <v>1686</v>
      </c>
      <c r="J429" s="113"/>
    </row>
    <row r="430" spans="1:10">
      <c r="A430" s="64" t="s">
        <v>1687</v>
      </c>
      <c r="J430" s="113"/>
    </row>
    <row r="431" spans="1:10" ht="38.25" customHeight="1">
      <c r="A431" s="303" t="s">
        <v>90</v>
      </c>
      <c r="B431" s="303"/>
      <c r="C431" s="303"/>
      <c r="D431" s="303"/>
      <c r="E431" s="303"/>
      <c r="F431" s="303"/>
      <c r="J431" s="113"/>
    </row>
    <row r="432" spans="1:10">
      <c r="J432" s="113"/>
    </row>
    <row r="433" spans="1:10">
      <c r="F433" s="64" t="s">
        <v>292</v>
      </c>
      <c r="G433" s="66">
        <v>3</v>
      </c>
      <c r="H433" s="66">
        <v>95</v>
      </c>
      <c r="I433" s="66">
        <f>+G433*H433</f>
        <v>285</v>
      </c>
      <c r="J433" s="113">
        <v>95</v>
      </c>
    </row>
    <row r="434" spans="1:10">
      <c r="J434" s="113"/>
    </row>
    <row r="435" spans="1:10">
      <c r="A435" s="64" t="s">
        <v>1688</v>
      </c>
      <c r="J435" s="113"/>
    </row>
    <row r="436" spans="1:10" ht="32.25" customHeight="1">
      <c r="A436" s="303" t="s">
        <v>1689</v>
      </c>
      <c r="B436" s="303"/>
      <c r="C436" s="303"/>
      <c r="D436" s="303"/>
      <c r="E436" s="303"/>
      <c r="F436" s="303"/>
      <c r="J436" s="113"/>
    </row>
    <row r="437" spans="1:10">
      <c r="A437" s="64" t="s">
        <v>1690</v>
      </c>
      <c r="J437" s="113"/>
    </row>
    <row r="438" spans="1:10">
      <c r="A438" s="64" t="s">
        <v>1691</v>
      </c>
      <c r="J438" s="113"/>
    </row>
    <row r="439" spans="1:10">
      <c r="A439" s="64" t="s">
        <v>1692</v>
      </c>
      <c r="J439" s="113"/>
    </row>
    <row r="440" spans="1:10">
      <c r="A440" s="64" t="s">
        <v>1693</v>
      </c>
      <c r="J440" s="113"/>
    </row>
    <row r="441" spans="1:10" ht="30.75" customHeight="1">
      <c r="A441" s="303" t="s">
        <v>1694</v>
      </c>
      <c r="B441" s="303"/>
      <c r="C441" s="303"/>
      <c r="D441" s="303"/>
      <c r="E441" s="303"/>
      <c r="F441" s="303"/>
      <c r="J441" s="113"/>
    </row>
    <row r="442" spans="1:10">
      <c r="J442" s="113"/>
    </row>
    <row r="443" spans="1:10">
      <c r="F443" s="64" t="s">
        <v>292</v>
      </c>
      <c r="G443" s="66">
        <v>4</v>
      </c>
      <c r="H443" s="66">
        <v>190</v>
      </c>
      <c r="I443" s="66">
        <f>+G443*H443</f>
        <v>760</v>
      </c>
      <c r="J443" s="113">
        <v>190</v>
      </c>
    </row>
    <row r="444" spans="1:10">
      <c r="J444" s="113"/>
    </row>
    <row r="445" spans="1:10" ht="50.25" customHeight="1">
      <c r="A445" s="303" t="s">
        <v>869</v>
      </c>
      <c r="B445" s="303"/>
      <c r="C445" s="303"/>
      <c r="D445" s="303"/>
      <c r="E445" s="303"/>
      <c r="F445" s="303"/>
      <c r="J445" s="113"/>
    </row>
    <row r="446" spans="1:10">
      <c r="A446" s="64" t="s">
        <v>870</v>
      </c>
      <c r="F446" s="64" t="s">
        <v>1077</v>
      </c>
      <c r="G446" s="66">
        <v>45</v>
      </c>
      <c r="H446" s="66">
        <v>13</v>
      </c>
      <c r="I446" s="66">
        <f t="shared" ref="I446:I451" si="1">+G446*H446</f>
        <v>585</v>
      </c>
      <c r="J446" s="113">
        <v>13</v>
      </c>
    </row>
    <row r="447" spans="1:10">
      <c r="A447" s="64" t="s">
        <v>871</v>
      </c>
      <c r="F447" s="64" t="s">
        <v>1077</v>
      </c>
      <c r="G447" s="66">
        <v>108</v>
      </c>
      <c r="H447" s="66">
        <v>15</v>
      </c>
      <c r="I447" s="66">
        <f t="shared" si="1"/>
        <v>1620</v>
      </c>
      <c r="J447" s="113">
        <v>15</v>
      </c>
    </row>
    <row r="448" spans="1:10">
      <c r="A448" s="64" t="s">
        <v>572</v>
      </c>
      <c r="F448" s="64" t="s">
        <v>1077</v>
      </c>
      <c r="G448" s="66">
        <v>40</v>
      </c>
      <c r="H448" s="66">
        <v>25</v>
      </c>
      <c r="I448" s="66">
        <f t="shared" si="1"/>
        <v>1000</v>
      </c>
      <c r="J448" s="113">
        <v>25</v>
      </c>
    </row>
    <row r="449" spans="1:10">
      <c r="A449" s="64" t="s">
        <v>573</v>
      </c>
      <c r="F449" s="64" t="s">
        <v>1077</v>
      </c>
      <c r="G449" s="66">
        <v>30</v>
      </c>
      <c r="H449" s="66">
        <v>20</v>
      </c>
      <c r="I449" s="66">
        <f t="shared" si="1"/>
        <v>600</v>
      </c>
      <c r="J449" s="113">
        <v>20</v>
      </c>
    </row>
    <row r="450" spans="1:10">
      <c r="A450" s="64" t="s">
        <v>574</v>
      </c>
      <c r="F450" s="64" t="s">
        <v>1077</v>
      </c>
      <c r="G450" s="66">
        <v>5</v>
      </c>
      <c r="H450" s="66">
        <v>10</v>
      </c>
      <c r="I450" s="66">
        <f t="shared" si="1"/>
        <v>50</v>
      </c>
      <c r="J450" s="113">
        <v>10</v>
      </c>
    </row>
    <row r="451" spans="1:10">
      <c r="A451" s="64" t="s">
        <v>508</v>
      </c>
      <c r="F451" s="64" t="s">
        <v>1077</v>
      </c>
      <c r="G451" s="66">
        <v>6</v>
      </c>
      <c r="H451" s="66">
        <v>6</v>
      </c>
      <c r="I451" s="66">
        <f t="shared" si="1"/>
        <v>36</v>
      </c>
      <c r="J451" s="113">
        <v>6</v>
      </c>
    </row>
    <row r="452" spans="1:10">
      <c r="J452" s="113"/>
    </row>
    <row r="453" spans="1:10" ht="43.5" customHeight="1">
      <c r="A453" s="303" t="s">
        <v>575</v>
      </c>
      <c r="B453" s="303"/>
      <c r="C453" s="303"/>
      <c r="D453" s="303"/>
      <c r="E453" s="303"/>
      <c r="F453" s="303"/>
      <c r="J453" s="113"/>
    </row>
    <row r="454" spans="1:10">
      <c r="A454" s="64" t="s">
        <v>576</v>
      </c>
      <c r="J454" s="113"/>
    </row>
    <row r="455" spans="1:10">
      <c r="A455" s="64" t="s">
        <v>577</v>
      </c>
      <c r="J455" s="113"/>
    </row>
    <row r="456" spans="1:10">
      <c r="J456" s="113"/>
    </row>
    <row r="457" spans="1:10">
      <c r="F457" s="64" t="s">
        <v>292</v>
      </c>
      <c r="G457" s="66">
        <v>16</v>
      </c>
      <c r="H457" s="66">
        <v>152</v>
      </c>
      <c r="I457" s="66">
        <f>+G457*H457</f>
        <v>2432</v>
      </c>
      <c r="J457" s="113">
        <v>152</v>
      </c>
    </row>
    <row r="458" spans="1:10">
      <c r="J458" s="113"/>
    </row>
    <row r="459" spans="1:10" ht="35.25" customHeight="1">
      <c r="A459" s="303" t="s">
        <v>578</v>
      </c>
      <c r="B459" s="303"/>
      <c r="C459" s="303"/>
      <c r="D459" s="303"/>
      <c r="E459" s="303"/>
      <c r="F459" s="303"/>
      <c r="J459" s="113"/>
    </row>
    <row r="460" spans="1:10">
      <c r="A460" s="64" t="s">
        <v>579</v>
      </c>
      <c r="J460" s="113"/>
    </row>
    <row r="461" spans="1:10">
      <c r="A461" s="64" t="s">
        <v>580</v>
      </c>
      <c r="J461" s="113"/>
    </row>
    <row r="462" spans="1:10">
      <c r="J462" s="113"/>
    </row>
    <row r="463" spans="1:10">
      <c r="F463" s="64" t="s">
        <v>292</v>
      </c>
      <c r="G463" s="66">
        <v>1</v>
      </c>
      <c r="H463" s="66">
        <v>190</v>
      </c>
      <c r="I463" s="66">
        <f>+G463*H463</f>
        <v>190</v>
      </c>
      <c r="J463" s="113">
        <v>190</v>
      </c>
    </row>
    <row r="464" spans="1:10">
      <c r="J464" s="113"/>
    </row>
    <row r="465" spans="1:10" ht="48.75" customHeight="1">
      <c r="A465" s="303" t="s">
        <v>581</v>
      </c>
      <c r="B465" s="303"/>
      <c r="C465" s="303"/>
      <c r="D465" s="303"/>
      <c r="E465" s="303"/>
      <c r="F465" s="303"/>
      <c r="J465" s="113"/>
    </row>
    <row r="466" spans="1:10">
      <c r="A466" s="64" t="s">
        <v>582</v>
      </c>
      <c r="J466" s="113"/>
    </row>
    <row r="467" spans="1:10">
      <c r="A467" s="64" t="s">
        <v>583</v>
      </c>
      <c r="J467" s="113"/>
    </row>
    <row r="468" spans="1:10">
      <c r="J468" s="113"/>
    </row>
    <row r="469" spans="1:10">
      <c r="F469" s="64" t="s">
        <v>292</v>
      </c>
      <c r="G469" s="66">
        <v>7</v>
      </c>
      <c r="H469" s="66">
        <v>110</v>
      </c>
      <c r="I469" s="66">
        <f>+G469*H469</f>
        <v>770</v>
      </c>
      <c r="J469" s="113">
        <v>110</v>
      </c>
    </row>
    <row r="470" spans="1:10">
      <c r="J470" s="113"/>
    </row>
    <row r="471" spans="1:10" ht="36.75" customHeight="1">
      <c r="A471" s="303" t="s">
        <v>584</v>
      </c>
      <c r="B471" s="303"/>
      <c r="C471" s="303"/>
      <c r="D471" s="303"/>
      <c r="E471" s="303"/>
      <c r="F471" s="303"/>
      <c r="J471" s="113"/>
    </row>
    <row r="472" spans="1:10">
      <c r="A472" s="64" t="s">
        <v>585</v>
      </c>
      <c r="J472" s="113"/>
    </row>
    <row r="473" spans="1:10">
      <c r="A473" s="64" t="s">
        <v>586</v>
      </c>
      <c r="J473" s="113"/>
    </row>
    <row r="474" spans="1:10">
      <c r="J474" s="113"/>
    </row>
    <row r="475" spans="1:10">
      <c r="F475" s="64" t="s">
        <v>292</v>
      </c>
      <c r="G475" s="66">
        <v>9</v>
      </c>
      <c r="H475" s="66">
        <v>157</v>
      </c>
      <c r="I475" s="66">
        <f>+G475*H475</f>
        <v>1413</v>
      </c>
      <c r="J475" s="113">
        <v>157</v>
      </c>
    </row>
    <row r="476" spans="1:10">
      <c r="J476" s="113"/>
    </row>
    <row r="477" spans="1:10" ht="51.75" customHeight="1">
      <c r="A477" s="303" t="s">
        <v>587</v>
      </c>
      <c r="B477" s="303"/>
      <c r="C477" s="303"/>
      <c r="D477" s="303"/>
      <c r="E477" s="303"/>
      <c r="F477" s="303"/>
      <c r="J477" s="113"/>
    </row>
    <row r="478" spans="1:10">
      <c r="A478" s="64" t="s">
        <v>1123</v>
      </c>
      <c r="J478" s="113"/>
    </row>
    <row r="479" spans="1:10">
      <c r="J479" s="113"/>
    </row>
    <row r="480" spans="1:10">
      <c r="F480" s="64" t="s">
        <v>292</v>
      </c>
      <c r="G480" s="66">
        <v>2</v>
      </c>
      <c r="H480" s="66">
        <v>168</v>
      </c>
      <c r="I480" s="66">
        <f>+G480*H480</f>
        <v>336</v>
      </c>
      <c r="J480" s="113">
        <v>168</v>
      </c>
    </row>
    <row r="481" spans="1:10">
      <c r="J481" s="113"/>
    </row>
    <row r="482" spans="1:10" ht="32.25" customHeight="1">
      <c r="A482" s="303" t="s">
        <v>1124</v>
      </c>
      <c r="B482" s="303"/>
      <c r="C482" s="303"/>
      <c r="D482" s="303"/>
      <c r="E482" s="303"/>
      <c r="F482" s="303"/>
      <c r="J482" s="113"/>
    </row>
    <row r="483" spans="1:10">
      <c r="A483" s="64" t="s">
        <v>1125</v>
      </c>
      <c r="J483" s="113"/>
    </row>
    <row r="484" spans="1:10">
      <c r="J484" s="113"/>
    </row>
    <row r="485" spans="1:10">
      <c r="F485" s="64" t="s">
        <v>292</v>
      </c>
      <c r="G485" s="66">
        <v>2</v>
      </c>
      <c r="H485" s="66">
        <v>90</v>
      </c>
      <c r="I485" s="66">
        <f>+G485*H485</f>
        <v>180</v>
      </c>
      <c r="J485" s="113">
        <v>90</v>
      </c>
    </row>
    <row r="486" spans="1:10">
      <c r="J486" s="113"/>
    </row>
    <row r="487" spans="1:10" ht="34.5" customHeight="1">
      <c r="A487" s="303" t="s">
        <v>1695</v>
      </c>
      <c r="B487" s="303"/>
      <c r="C487" s="303"/>
      <c r="D487" s="303"/>
      <c r="E487" s="303"/>
      <c r="F487" s="303"/>
      <c r="J487" s="113"/>
    </row>
    <row r="488" spans="1:10">
      <c r="J488" s="113"/>
    </row>
    <row r="489" spans="1:10" ht="15" thickBot="1">
      <c r="F489" s="64" t="s">
        <v>1077</v>
      </c>
      <c r="G489" s="66">
        <v>36</v>
      </c>
      <c r="H489" s="66">
        <v>75</v>
      </c>
      <c r="I489" s="66">
        <f>+G489*H489</f>
        <v>2700</v>
      </c>
      <c r="J489" s="113">
        <v>75</v>
      </c>
    </row>
    <row r="490" spans="1:10" ht="15">
      <c r="C490" s="77" t="s">
        <v>545</v>
      </c>
      <c r="D490" s="77"/>
      <c r="E490" s="77"/>
      <c r="F490" s="77"/>
      <c r="G490" s="78"/>
      <c r="H490" s="78"/>
      <c r="I490" s="78">
        <f>SUM(I375:I489)</f>
        <v>55063</v>
      </c>
      <c r="J490" s="114"/>
    </row>
    <row r="491" spans="1:10">
      <c r="J491" s="113"/>
    </row>
    <row r="492" spans="1:10">
      <c r="J492" s="113"/>
    </row>
    <row r="493" spans="1:10" ht="15">
      <c r="A493" s="65" t="s">
        <v>1557</v>
      </c>
      <c r="J493" s="113"/>
    </row>
    <row r="494" spans="1:10">
      <c r="J494" s="113"/>
    </row>
    <row r="495" spans="1:10" ht="73.5" customHeight="1">
      <c r="A495" s="303" t="s">
        <v>1301</v>
      </c>
      <c r="B495" s="303"/>
      <c r="C495" s="303"/>
      <c r="D495" s="303"/>
      <c r="E495" s="303"/>
      <c r="F495" s="303"/>
      <c r="J495" s="113"/>
    </row>
    <row r="496" spans="1:10">
      <c r="A496" s="64" t="s">
        <v>1302</v>
      </c>
      <c r="B496" s="67"/>
      <c r="J496" s="113"/>
    </row>
    <row r="497" spans="1:10">
      <c r="A497" s="64" t="s">
        <v>1303</v>
      </c>
      <c r="B497" s="67"/>
      <c r="J497" s="113"/>
    </row>
    <row r="498" spans="1:10">
      <c r="A498" s="64" t="s">
        <v>1524</v>
      </c>
      <c r="B498" s="67"/>
      <c r="J498" s="113"/>
    </row>
    <row r="499" spans="1:10">
      <c r="F499" s="64" t="s">
        <v>292</v>
      </c>
      <c r="G499" s="66">
        <v>3</v>
      </c>
      <c r="H499" s="66">
        <v>115</v>
      </c>
      <c r="I499" s="66">
        <f>+G499*H499</f>
        <v>345</v>
      </c>
      <c r="J499" s="113">
        <v>115</v>
      </c>
    </row>
    <row r="500" spans="1:10">
      <c r="J500" s="113"/>
    </row>
    <row r="501" spans="1:10">
      <c r="A501" s="64" t="s">
        <v>1525</v>
      </c>
      <c r="J501" s="113"/>
    </row>
    <row r="502" spans="1:10">
      <c r="A502" s="64" t="s">
        <v>1526</v>
      </c>
      <c r="B502" s="67"/>
      <c r="J502" s="113"/>
    </row>
    <row r="503" spans="1:10">
      <c r="A503" s="64" t="s">
        <v>1303</v>
      </c>
      <c r="B503" s="67"/>
      <c r="J503" s="113"/>
    </row>
    <row r="504" spans="1:10">
      <c r="A504" s="64" t="s">
        <v>1524</v>
      </c>
      <c r="B504" s="67"/>
      <c r="J504" s="113"/>
    </row>
    <row r="505" spans="1:10">
      <c r="F505" s="64" t="s">
        <v>292</v>
      </c>
      <c r="G505" s="66">
        <v>4</v>
      </c>
      <c r="H505" s="66">
        <v>140</v>
      </c>
      <c r="I505" s="66">
        <f>+G505*H505</f>
        <v>560</v>
      </c>
      <c r="J505" s="113">
        <v>140</v>
      </c>
    </row>
    <row r="506" spans="1:10">
      <c r="J506" s="113"/>
    </row>
    <row r="507" spans="1:10" ht="36" customHeight="1">
      <c r="A507" s="303" t="s">
        <v>1527</v>
      </c>
      <c r="B507" s="303"/>
      <c r="C507" s="303"/>
      <c r="D507" s="303"/>
      <c r="E507" s="303"/>
      <c r="F507" s="303"/>
      <c r="J507" s="113"/>
    </row>
    <row r="508" spans="1:10">
      <c r="A508" s="64" t="s">
        <v>1528</v>
      </c>
      <c r="B508" s="67"/>
      <c r="J508" s="113"/>
    </row>
    <row r="509" spans="1:10">
      <c r="A509" s="64" t="s">
        <v>1303</v>
      </c>
      <c r="B509" s="67"/>
      <c r="J509" s="113"/>
    </row>
    <row r="510" spans="1:10">
      <c r="A510" s="64" t="s">
        <v>1524</v>
      </c>
      <c r="B510" s="67"/>
      <c r="J510" s="113"/>
    </row>
    <row r="511" spans="1:10">
      <c r="F511" s="64" t="s">
        <v>292</v>
      </c>
      <c r="G511" s="66">
        <v>2</v>
      </c>
      <c r="H511" s="66">
        <v>165</v>
      </c>
      <c r="I511" s="66">
        <f>+G511*H511</f>
        <v>330</v>
      </c>
      <c r="J511" s="113">
        <v>165</v>
      </c>
    </row>
    <row r="512" spans="1:10">
      <c r="J512" s="113"/>
    </row>
    <row r="513" spans="1:10" ht="32.25" customHeight="1">
      <c r="A513" s="303" t="s">
        <v>856</v>
      </c>
      <c r="B513" s="303"/>
      <c r="C513" s="303"/>
      <c r="D513" s="303"/>
      <c r="E513" s="303"/>
      <c r="F513" s="303"/>
      <c r="J513" s="113"/>
    </row>
    <row r="514" spans="1:10">
      <c r="A514" s="64" t="s">
        <v>857</v>
      </c>
      <c r="B514" s="67"/>
      <c r="J514" s="113"/>
    </row>
    <row r="515" spans="1:10">
      <c r="A515" s="64" t="s">
        <v>858</v>
      </c>
      <c r="B515" s="67"/>
      <c r="J515" s="113"/>
    </row>
    <row r="516" spans="1:10">
      <c r="A516" s="64" t="s">
        <v>859</v>
      </c>
      <c r="B516" s="67"/>
      <c r="J516" s="113"/>
    </row>
    <row r="517" spans="1:10">
      <c r="J517" s="113"/>
    </row>
    <row r="518" spans="1:10">
      <c r="F518" s="64" t="s">
        <v>292</v>
      </c>
      <c r="G518" s="66">
        <v>5</v>
      </c>
      <c r="H518" s="66">
        <v>120</v>
      </c>
      <c r="I518" s="66">
        <f>+G518*H518</f>
        <v>600</v>
      </c>
      <c r="J518" s="113">
        <v>120</v>
      </c>
    </row>
    <row r="519" spans="1:10">
      <c r="J519" s="113"/>
    </row>
    <row r="520" spans="1:10" ht="32.25" customHeight="1">
      <c r="A520" s="303" t="s">
        <v>860</v>
      </c>
      <c r="B520" s="303"/>
      <c r="C520" s="303"/>
      <c r="D520" s="303"/>
      <c r="E520" s="303"/>
      <c r="F520" s="303"/>
      <c r="J520" s="113"/>
    </row>
    <row r="521" spans="1:10">
      <c r="A521" s="64" t="s">
        <v>1558</v>
      </c>
      <c r="B521" s="67"/>
      <c r="J521" s="113"/>
    </row>
    <row r="522" spans="1:10">
      <c r="A522" s="64" t="s">
        <v>1559</v>
      </c>
      <c r="B522" s="67"/>
      <c r="J522" s="113"/>
    </row>
    <row r="523" spans="1:10">
      <c r="J523" s="113"/>
    </row>
    <row r="524" spans="1:10">
      <c r="F524" s="64" t="s">
        <v>292</v>
      </c>
      <c r="G524" s="66">
        <v>2</v>
      </c>
      <c r="H524" s="66">
        <v>170</v>
      </c>
      <c r="I524" s="66">
        <f>+G524*H524</f>
        <v>340</v>
      </c>
      <c r="J524" s="113">
        <v>170</v>
      </c>
    </row>
    <row r="525" spans="1:10">
      <c r="J525" s="113"/>
    </row>
    <row r="526" spans="1:10" ht="129.75" customHeight="1">
      <c r="A526" s="303" t="s">
        <v>1648</v>
      </c>
      <c r="B526" s="303"/>
      <c r="C526" s="303"/>
      <c r="D526" s="303"/>
      <c r="E526" s="303"/>
      <c r="F526" s="303"/>
      <c r="J526" s="113"/>
    </row>
    <row r="527" spans="1:10">
      <c r="J527" s="113"/>
    </row>
    <row r="528" spans="1:10" ht="15" thickBot="1">
      <c r="F528" s="64" t="s">
        <v>1077</v>
      </c>
      <c r="G528" s="66">
        <v>18</v>
      </c>
      <c r="H528" s="66">
        <v>45</v>
      </c>
      <c r="I528" s="66">
        <f>+G528*H528</f>
        <v>810</v>
      </c>
      <c r="J528" s="113">
        <v>45</v>
      </c>
    </row>
    <row r="529" spans="1:10" ht="15">
      <c r="C529" s="77" t="s">
        <v>545</v>
      </c>
      <c r="D529" s="77"/>
      <c r="E529" s="77"/>
      <c r="F529" s="77"/>
      <c r="G529" s="78"/>
      <c r="H529" s="78"/>
      <c r="I529" s="78">
        <f>SUM(I495:I528)</f>
        <v>2985</v>
      </c>
      <c r="J529" s="114"/>
    </row>
    <row r="530" spans="1:10">
      <c r="J530" s="113"/>
    </row>
    <row r="531" spans="1:10">
      <c r="J531" s="113"/>
    </row>
    <row r="532" spans="1:10">
      <c r="J532" s="113"/>
    </row>
    <row r="533" spans="1:10" ht="15">
      <c r="A533" s="65" t="s">
        <v>1649</v>
      </c>
      <c r="J533" s="113"/>
    </row>
    <row r="534" spans="1:10">
      <c r="J534" s="113"/>
    </row>
    <row r="535" spans="1:10" ht="66.75" customHeight="1">
      <c r="A535" s="303" t="s">
        <v>837</v>
      </c>
      <c r="B535" s="303"/>
      <c r="C535" s="303"/>
      <c r="D535" s="303"/>
      <c r="E535" s="303"/>
      <c r="F535" s="303"/>
      <c r="J535" s="113"/>
    </row>
    <row r="536" spans="1:10">
      <c r="J536" s="113"/>
    </row>
    <row r="537" spans="1:10">
      <c r="F537" s="64" t="s">
        <v>292</v>
      </c>
      <c r="G537" s="66">
        <v>98</v>
      </c>
      <c r="H537" s="66">
        <v>54</v>
      </c>
      <c r="I537" s="66">
        <f>+G537*H537</f>
        <v>5292</v>
      </c>
      <c r="J537" s="113">
        <v>54</v>
      </c>
    </row>
    <row r="538" spans="1:10">
      <c r="J538" s="113"/>
    </row>
    <row r="539" spans="1:10">
      <c r="A539" s="64" t="s">
        <v>1560</v>
      </c>
      <c r="J539" s="113"/>
    </row>
    <row r="540" spans="1:10">
      <c r="J540" s="113"/>
    </row>
    <row r="541" spans="1:10">
      <c r="F541" s="64" t="s">
        <v>292</v>
      </c>
      <c r="G541" s="66">
        <v>18</v>
      </c>
      <c r="H541" s="66">
        <v>56</v>
      </c>
      <c r="I541" s="66">
        <f>+G541*H541</f>
        <v>1008</v>
      </c>
      <c r="J541" s="113">
        <v>56</v>
      </c>
    </row>
    <row r="542" spans="1:10">
      <c r="J542" s="113"/>
    </row>
    <row r="543" spans="1:10">
      <c r="A543" s="64" t="s">
        <v>1561</v>
      </c>
      <c r="J543" s="113"/>
    </row>
    <row r="544" spans="1:10">
      <c r="J544" s="113"/>
    </row>
    <row r="545" spans="1:10">
      <c r="F545" s="64" t="s">
        <v>292</v>
      </c>
      <c r="G545" s="66">
        <v>14</v>
      </c>
      <c r="H545" s="66">
        <v>59</v>
      </c>
      <c r="I545" s="66">
        <f>+G545*H545</f>
        <v>826</v>
      </c>
      <c r="J545" s="113">
        <v>59</v>
      </c>
    </row>
    <row r="546" spans="1:10">
      <c r="J546" s="113"/>
    </row>
    <row r="547" spans="1:10">
      <c r="A547" s="64" t="s">
        <v>1562</v>
      </c>
      <c r="J547" s="113"/>
    </row>
    <row r="548" spans="1:10">
      <c r="J548" s="113"/>
    </row>
    <row r="549" spans="1:10">
      <c r="F549" s="64" t="s">
        <v>292</v>
      </c>
      <c r="G549" s="66">
        <v>1</v>
      </c>
      <c r="H549" s="66">
        <v>63</v>
      </c>
      <c r="I549" s="66">
        <f>+G549*H549</f>
        <v>63</v>
      </c>
      <c r="J549" s="113">
        <v>63</v>
      </c>
    </row>
    <row r="550" spans="1:10">
      <c r="J550" s="113"/>
    </row>
    <row r="551" spans="1:10">
      <c r="A551" s="64" t="s">
        <v>1563</v>
      </c>
      <c r="J551" s="113"/>
    </row>
    <row r="552" spans="1:10">
      <c r="F552" s="64" t="s">
        <v>292</v>
      </c>
      <c r="G552" s="66">
        <v>2</v>
      </c>
      <c r="H552" s="66">
        <v>98</v>
      </c>
      <c r="I552" s="66">
        <f>+G552*H552</f>
        <v>196</v>
      </c>
      <c r="J552" s="113">
        <v>98</v>
      </c>
    </row>
    <row r="553" spans="1:10">
      <c r="J553" s="113"/>
    </row>
    <row r="554" spans="1:10" ht="30" customHeight="1">
      <c r="A554" s="303" t="s">
        <v>1564</v>
      </c>
      <c r="B554" s="303"/>
      <c r="C554" s="303"/>
      <c r="D554" s="303"/>
      <c r="E554" s="303"/>
      <c r="F554" s="303"/>
      <c r="J554" s="113"/>
    </row>
    <row r="555" spans="1:10">
      <c r="J555" s="113"/>
    </row>
    <row r="556" spans="1:10">
      <c r="F556" s="64" t="s">
        <v>292</v>
      </c>
      <c r="G556" s="66">
        <v>4</v>
      </c>
      <c r="H556" s="66">
        <v>60</v>
      </c>
      <c r="I556" s="66">
        <f>+G556*H556</f>
        <v>240</v>
      </c>
      <c r="J556" s="113">
        <v>60</v>
      </c>
    </row>
    <row r="557" spans="1:10">
      <c r="J557" s="113"/>
    </row>
    <row r="558" spans="1:10" ht="36" customHeight="1">
      <c r="A558" s="303" t="s">
        <v>1565</v>
      </c>
      <c r="B558" s="303"/>
      <c r="C558" s="303"/>
      <c r="D558" s="303"/>
      <c r="E558" s="303"/>
      <c r="F558" s="303"/>
      <c r="J558" s="113"/>
    </row>
    <row r="559" spans="1:10">
      <c r="J559" s="113"/>
    </row>
    <row r="560" spans="1:10">
      <c r="F560" s="64" t="s">
        <v>292</v>
      </c>
      <c r="G560" s="66">
        <v>3</v>
      </c>
      <c r="H560" s="66">
        <v>37</v>
      </c>
      <c r="I560" s="66">
        <f>+G560*H560</f>
        <v>111</v>
      </c>
      <c r="J560" s="113">
        <v>37</v>
      </c>
    </row>
    <row r="561" spans="1:10">
      <c r="J561" s="113"/>
    </row>
    <row r="562" spans="1:10" ht="33" customHeight="1">
      <c r="A562" s="303" t="s">
        <v>1566</v>
      </c>
      <c r="B562" s="303"/>
      <c r="C562" s="303"/>
      <c r="D562" s="303"/>
      <c r="E562" s="303"/>
      <c r="F562" s="303"/>
      <c r="J562" s="113"/>
    </row>
    <row r="563" spans="1:10">
      <c r="J563" s="113"/>
    </row>
    <row r="564" spans="1:10">
      <c r="F564" s="64" t="s">
        <v>292</v>
      </c>
      <c r="G564" s="66">
        <v>1</v>
      </c>
      <c r="H564" s="66">
        <v>41</v>
      </c>
      <c r="I564" s="66">
        <f>+G564*H564</f>
        <v>41</v>
      </c>
      <c r="J564" s="113">
        <v>41</v>
      </c>
    </row>
    <row r="565" spans="1:10">
      <c r="J565" s="113"/>
    </row>
    <row r="566" spans="1:10" ht="35.25" customHeight="1">
      <c r="A566" s="303" t="s">
        <v>1567</v>
      </c>
      <c r="B566" s="303"/>
      <c r="C566" s="303"/>
      <c r="D566" s="303"/>
      <c r="E566" s="303"/>
      <c r="F566" s="303"/>
      <c r="J566" s="113"/>
    </row>
    <row r="567" spans="1:10">
      <c r="J567" s="113"/>
    </row>
    <row r="568" spans="1:10">
      <c r="F568" s="64" t="s">
        <v>292</v>
      </c>
      <c r="G568" s="66">
        <v>2</v>
      </c>
      <c r="H568" s="66">
        <v>43</v>
      </c>
      <c r="I568" s="66">
        <f>+G568*H568</f>
        <v>86</v>
      </c>
      <c r="J568" s="113">
        <v>43</v>
      </c>
    </row>
    <row r="569" spans="1:10">
      <c r="J569" s="113"/>
    </row>
    <row r="570" spans="1:10" ht="49.5" customHeight="1">
      <c r="A570" s="303" t="s">
        <v>1568</v>
      </c>
      <c r="B570" s="303"/>
      <c r="C570" s="303"/>
      <c r="D570" s="303"/>
      <c r="E570" s="303"/>
      <c r="F570" s="303"/>
      <c r="J570" s="113"/>
    </row>
    <row r="571" spans="1:10">
      <c r="F571" s="64" t="s">
        <v>292</v>
      </c>
      <c r="G571" s="66">
        <v>72</v>
      </c>
      <c r="H571" s="66">
        <v>95</v>
      </c>
      <c r="I571" s="66">
        <f>+G571*H571</f>
        <v>6840</v>
      </c>
      <c r="J571" s="113">
        <v>95</v>
      </c>
    </row>
    <row r="572" spans="1:10">
      <c r="J572" s="113"/>
    </row>
    <row r="573" spans="1:10">
      <c r="A573" s="64" t="s">
        <v>1569</v>
      </c>
      <c r="J573" s="113"/>
    </row>
    <row r="574" spans="1:10">
      <c r="F574" s="64" t="s">
        <v>292</v>
      </c>
      <c r="G574" s="66">
        <v>27</v>
      </c>
      <c r="H574" s="66">
        <v>125</v>
      </c>
      <c r="I574" s="66">
        <f>+G574*H574</f>
        <v>3375</v>
      </c>
      <c r="J574" s="113">
        <v>125</v>
      </c>
    </row>
    <row r="575" spans="1:10">
      <c r="J575" s="113"/>
    </row>
    <row r="576" spans="1:10">
      <c r="A576" s="64" t="s">
        <v>1570</v>
      </c>
      <c r="J576" s="113"/>
    </row>
    <row r="577" spans="1:10">
      <c r="F577" s="64" t="s">
        <v>292</v>
      </c>
      <c r="G577" s="66">
        <v>54</v>
      </c>
      <c r="H577" s="66">
        <v>160</v>
      </c>
      <c r="I577" s="66">
        <f>+G577*H577</f>
        <v>8640</v>
      </c>
      <c r="J577" s="113">
        <v>160</v>
      </c>
    </row>
    <row r="578" spans="1:10">
      <c r="J578" s="113"/>
    </row>
    <row r="579" spans="1:10">
      <c r="A579" s="64" t="s">
        <v>1571</v>
      </c>
      <c r="J579" s="113"/>
    </row>
    <row r="580" spans="1:10">
      <c r="J580" s="113"/>
    </row>
    <row r="581" spans="1:10">
      <c r="F581" s="64" t="s">
        <v>292</v>
      </c>
      <c r="G581" s="66">
        <v>13</v>
      </c>
      <c r="H581" s="66">
        <v>95</v>
      </c>
      <c r="I581" s="66">
        <f>+G581*H581</f>
        <v>1235</v>
      </c>
      <c r="J581" s="113">
        <v>95</v>
      </c>
    </row>
    <row r="582" spans="1:10">
      <c r="J582" s="113"/>
    </row>
    <row r="583" spans="1:10">
      <c r="J583" s="113"/>
    </row>
    <row r="584" spans="1:10" ht="45" customHeight="1">
      <c r="A584" s="303" t="s">
        <v>389</v>
      </c>
      <c r="B584" s="303"/>
      <c r="C584" s="303"/>
      <c r="D584" s="303"/>
      <c r="E584" s="303"/>
      <c r="F584" s="303"/>
      <c r="J584" s="113"/>
    </row>
    <row r="585" spans="1:10">
      <c r="A585" s="64" t="s">
        <v>390</v>
      </c>
      <c r="J585" s="113"/>
    </row>
    <row r="586" spans="1:10">
      <c r="F586" s="64" t="s">
        <v>292</v>
      </c>
      <c r="G586" s="66">
        <v>7</v>
      </c>
      <c r="H586" s="66">
        <v>96</v>
      </c>
      <c r="I586" s="66">
        <f>+G586*H586</f>
        <v>672</v>
      </c>
      <c r="J586" s="113">
        <v>96</v>
      </c>
    </row>
    <row r="587" spans="1:10">
      <c r="J587" s="113"/>
    </row>
    <row r="588" spans="1:10" ht="33" customHeight="1">
      <c r="A588" s="303" t="s">
        <v>391</v>
      </c>
      <c r="B588" s="303"/>
      <c r="C588" s="303"/>
      <c r="D588" s="303"/>
      <c r="E588" s="303"/>
      <c r="F588" s="303"/>
      <c r="J588" s="113"/>
    </row>
    <row r="589" spans="1:10">
      <c r="F589" s="64" t="s">
        <v>292</v>
      </c>
      <c r="G589" s="66">
        <v>5</v>
      </c>
      <c r="H589" s="66">
        <v>31</v>
      </c>
      <c r="I589" s="66">
        <f>+G589*H589</f>
        <v>155</v>
      </c>
      <c r="J589" s="113">
        <v>31</v>
      </c>
    </row>
    <row r="590" spans="1:10">
      <c r="J590" s="113"/>
    </row>
    <row r="591" spans="1:10">
      <c r="A591" s="64" t="s">
        <v>140</v>
      </c>
      <c r="J591" s="113"/>
    </row>
    <row r="592" spans="1:10">
      <c r="A592" s="64" t="s">
        <v>1609</v>
      </c>
      <c r="J592" s="113"/>
    </row>
    <row r="593" spans="1:10">
      <c r="F593" s="64" t="s">
        <v>292</v>
      </c>
      <c r="G593" s="66">
        <v>2</v>
      </c>
      <c r="H593" s="66">
        <v>85</v>
      </c>
      <c r="I593" s="66">
        <f>+G593*H593</f>
        <v>170</v>
      </c>
      <c r="J593" s="113">
        <v>85</v>
      </c>
    </row>
    <row r="594" spans="1:10">
      <c r="J594" s="113"/>
    </row>
    <row r="595" spans="1:10" ht="37.5" customHeight="1">
      <c r="A595" s="303" t="s">
        <v>21</v>
      </c>
      <c r="B595" s="303"/>
      <c r="C595" s="303"/>
      <c r="D595" s="303"/>
      <c r="E595" s="303"/>
      <c r="F595" s="303"/>
      <c r="J595" s="113"/>
    </row>
    <row r="596" spans="1:10">
      <c r="F596" s="64" t="s">
        <v>292</v>
      </c>
      <c r="G596" s="66">
        <v>3</v>
      </c>
      <c r="H596" s="66">
        <v>85</v>
      </c>
      <c r="I596" s="66">
        <f>+G596*H596</f>
        <v>255</v>
      </c>
      <c r="J596" s="113">
        <v>85</v>
      </c>
    </row>
    <row r="597" spans="1:10">
      <c r="J597" s="113"/>
    </row>
    <row r="598" spans="1:10" ht="30.75" customHeight="1">
      <c r="A598" s="303" t="s">
        <v>123</v>
      </c>
      <c r="B598" s="303"/>
      <c r="C598" s="303"/>
      <c r="D598" s="303"/>
      <c r="E598" s="303"/>
      <c r="F598" s="303"/>
      <c r="J598" s="113"/>
    </row>
    <row r="599" spans="1:10">
      <c r="F599" s="64" t="s">
        <v>292</v>
      </c>
      <c r="G599" s="66">
        <v>4</v>
      </c>
      <c r="H599" s="66">
        <v>150</v>
      </c>
      <c r="I599" s="66">
        <f>+G599*H599</f>
        <v>600</v>
      </c>
      <c r="J599" s="113">
        <v>150</v>
      </c>
    </row>
    <row r="600" spans="1:10">
      <c r="J600" s="113"/>
    </row>
    <row r="601" spans="1:10">
      <c r="A601" s="64" t="s">
        <v>67</v>
      </c>
      <c r="J601" s="113"/>
    </row>
    <row r="602" spans="1:10">
      <c r="J602" s="113"/>
    </row>
    <row r="603" spans="1:10">
      <c r="F603" s="64" t="s">
        <v>292</v>
      </c>
      <c r="G603" s="66">
        <v>2</v>
      </c>
      <c r="H603" s="66">
        <v>175</v>
      </c>
      <c r="I603" s="66">
        <f>+G603*H603</f>
        <v>350</v>
      </c>
      <c r="J603" s="113">
        <v>175</v>
      </c>
    </row>
    <row r="604" spans="1:10">
      <c r="J604" s="113"/>
    </row>
    <row r="605" spans="1:10" ht="33" customHeight="1">
      <c r="A605" s="303" t="s">
        <v>68</v>
      </c>
      <c r="B605" s="303"/>
      <c r="C605" s="303"/>
      <c r="D605" s="303"/>
      <c r="E605" s="303"/>
      <c r="F605" s="303"/>
      <c r="J605" s="113"/>
    </row>
    <row r="606" spans="1:10">
      <c r="A606" s="64" t="s">
        <v>69</v>
      </c>
      <c r="J606" s="113"/>
    </row>
    <row r="607" spans="1:10">
      <c r="A607" s="64" t="s">
        <v>70</v>
      </c>
      <c r="J607" s="113"/>
    </row>
    <row r="608" spans="1:10">
      <c r="A608" s="80" t="s">
        <v>71</v>
      </c>
      <c r="J608" s="113"/>
    </row>
    <row r="609" spans="1:10">
      <c r="A609" s="80" t="s">
        <v>72</v>
      </c>
      <c r="J609" s="113"/>
    </row>
    <row r="610" spans="1:10">
      <c r="A610" s="80" t="s">
        <v>73</v>
      </c>
      <c r="J610" s="113"/>
    </row>
    <row r="611" spans="1:10">
      <c r="A611" s="80" t="s">
        <v>74</v>
      </c>
      <c r="J611" s="113"/>
    </row>
    <row r="612" spans="1:10">
      <c r="A612" s="80" t="s">
        <v>75</v>
      </c>
      <c r="J612" s="113"/>
    </row>
    <row r="613" spans="1:10">
      <c r="A613" s="80" t="s">
        <v>76</v>
      </c>
      <c r="J613" s="113"/>
    </row>
    <row r="614" spans="1:10" ht="30.75" customHeight="1">
      <c r="A614" s="305" t="s">
        <v>77</v>
      </c>
      <c r="B614" s="304"/>
      <c r="C614" s="304"/>
      <c r="D614" s="304"/>
      <c r="E614" s="304"/>
      <c r="F614" s="304"/>
      <c r="J614" s="113"/>
    </row>
    <row r="615" spans="1:10">
      <c r="A615" s="80" t="s">
        <v>78</v>
      </c>
      <c r="J615" s="113"/>
    </row>
    <row r="616" spans="1:10">
      <c r="A616" s="80" t="s">
        <v>79</v>
      </c>
      <c r="J616" s="113"/>
    </row>
    <row r="617" spans="1:10">
      <c r="A617" s="80" t="s">
        <v>80</v>
      </c>
      <c r="J617" s="113"/>
    </row>
    <row r="618" spans="1:10">
      <c r="J618" s="113"/>
    </row>
    <row r="619" spans="1:10">
      <c r="F619" s="64" t="s">
        <v>292</v>
      </c>
      <c r="G619" s="66">
        <v>1</v>
      </c>
      <c r="H619" s="66">
        <v>5100</v>
      </c>
      <c r="I619" s="66">
        <f>+G619*H619</f>
        <v>5100</v>
      </c>
      <c r="J619" s="113">
        <v>5100</v>
      </c>
    </row>
    <row r="620" spans="1:10">
      <c r="J620" s="113"/>
    </row>
    <row r="621" spans="1:10" ht="75" customHeight="1">
      <c r="A621" s="303" t="s">
        <v>865</v>
      </c>
      <c r="B621" s="303"/>
      <c r="C621" s="303"/>
      <c r="D621" s="303"/>
      <c r="E621" s="303"/>
      <c r="F621" s="303"/>
      <c r="J621" s="113"/>
    </row>
    <row r="622" spans="1:10">
      <c r="J622" s="113"/>
    </row>
    <row r="623" spans="1:10">
      <c r="F623" s="64" t="s">
        <v>1077</v>
      </c>
      <c r="G623" s="66">
        <v>6</v>
      </c>
      <c r="H623" s="66">
        <v>80</v>
      </c>
      <c r="I623" s="66">
        <f>+G623*H623</f>
        <v>480</v>
      </c>
      <c r="J623" s="113">
        <v>80</v>
      </c>
    </row>
    <row r="624" spans="1:10" ht="15" thickBot="1">
      <c r="J624" s="113"/>
    </row>
    <row r="625" spans="1:10" ht="15">
      <c r="C625" s="77" t="s">
        <v>545</v>
      </c>
      <c r="D625" s="77"/>
      <c r="E625" s="77"/>
      <c r="F625" s="77"/>
      <c r="G625" s="78"/>
      <c r="H625" s="78"/>
      <c r="I625" s="78">
        <f>SUM(I535:I624)</f>
        <v>35735</v>
      </c>
      <c r="J625" s="114"/>
    </row>
    <row r="626" spans="1:10">
      <c r="J626" s="113"/>
    </row>
    <row r="627" spans="1:10" ht="15">
      <c r="A627" s="65" t="s">
        <v>866</v>
      </c>
      <c r="J627" s="113"/>
    </row>
    <row r="628" spans="1:10">
      <c r="J628" s="113"/>
    </row>
    <row r="629" spans="1:10" ht="47.25" customHeight="1">
      <c r="A629" s="303" t="s">
        <v>867</v>
      </c>
      <c r="B629" s="303"/>
      <c r="C629" s="303"/>
      <c r="D629" s="303"/>
      <c r="E629" s="303"/>
      <c r="F629" s="303"/>
      <c r="J629" s="113"/>
    </row>
    <row r="630" spans="1:10">
      <c r="J630" s="113"/>
    </row>
    <row r="631" spans="1:10">
      <c r="F631" s="64" t="s">
        <v>292</v>
      </c>
      <c r="G631" s="66">
        <v>53</v>
      </c>
      <c r="H631" s="66">
        <v>367</v>
      </c>
      <c r="I631" s="66">
        <f>+G631*H631</f>
        <v>19451</v>
      </c>
      <c r="J631" s="113">
        <v>367</v>
      </c>
    </row>
    <row r="632" spans="1:10">
      <c r="J632" s="113"/>
    </row>
    <row r="633" spans="1:10" ht="31.5" customHeight="1">
      <c r="A633" s="303" t="s">
        <v>868</v>
      </c>
      <c r="B633" s="303"/>
      <c r="C633" s="303"/>
      <c r="D633" s="303"/>
      <c r="E633" s="303"/>
      <c r="F633" s="303"/>
      <c r="J633" s="113"/>
    </row>
    <row r="634" spans="1:10">
      <c r="J634" s="113"/>
    </row>
    <row r="635" spans="1:10">
      <c r="F635" s="64" t="s">
        <v>292</v>
      </c>
      <c r="G635" s="66">
        <v>9</v>
      </c>
      <c r="H635" s="66">
        <v>328</v>
      </c>
      <c r="I635" s="66">
        <f>+G635*H635</f>
        <v>2952</v>
      </c>
      <c r="J635" s="113">
        <v>328</v>
      </c>
    </row>
    <row r="636" spans="1:10">
      <c r="J636" s="113"/>
    </row>
    <row r="637" spans="1:10" ht="32.25" customHeight="1">
      <c r="A637" s="303" t="s">
        <v>1722</v>
      </c>
      <c r="B637" s="303"/>
      <c r="C637" s="303"/>
      <c r="D637" s="303"/>
      <c r="E637" s="303"/>
      <c r="F637" s="303"/>
      <c r="J637" s="113"/>
    </row>
    <row r="638" spans="1:10">
      <c r="J638" s="113"/>
    </row>
    <row r="639" spans="1:10">
      <c r="F639" s="64" t="s">
        <v>292</v>
      </c>
      <c r="G639" s="66">
        <v>1</v>
      </c>
      <c r="H639" s="66">
        <v>570</v>
      </c>
      <c r="I639" s="66">
        <f>+G639*H639</f>
        <v>570</v>
      </c>
      <c r="J639" s="113">
        <v>570</v>
      </c>
    </row>
    <row r="640" spans="1:10">
      <c r="J640" s="113"/>
    </row>
    <row r="641" spans="1:10" ht="34.5" customHeight="1">
      <c r="A641" s="303" t="s">
        <v>1723</v>
      </c>
      <c r="B641" s="303"/>
      <c r="C641" s="303"/>
      <c r="D641" s="303"/>
      <c r="E641" s="303"/>
      <c r="F641" s="303"/>
      <c r="J641" s="113"/>
    </row>
    <row r="642" spans="1:10">
      <c r="J642" s="113"/>
    </row>
    <row r="643" spans="1:10">
      <c r="F643" s="64" t="s">
        <v>292</v>
      </c>
      <c r="G643" s="66">
        <v>8</v>
      </c>
      <c r="H643" s="66">
        <v>575</v>
      </c>
      <c r="I643" s="66">
        <f>+G643*H643</f>
        <v>4600</v>
      </c>
      <c r="J643" s="113">
        <v>575</v>
      </c>
    </row>
    <row r="644" spans="1:10">
      <c r="J644" s="113"/>
    </row>
    <row r="645" spans="1:10" ht="34.5" customHeight="1">
      <c r="A645" s="303" t="s">
        <v>1724</v>
      </c>
      <c r="B645" s="303"/>
      <c r="C645" s="303"/>
      <c r="D645" s="303"/>
      <c r="E645" s="303"/>
      <c r="F645" s="303"/>
      <c r="J645" s="113"/>
    </row>
    <row r="646" spans="1:10">
      <c r="J646" s="113"/>
    </row>
    <row r="647" spans="1:10">
      <c r="F647" s="64" t="s">
        <v>292</v>
      </c>
      <c r="G647" s="66">
        <v>11</v>
      </c>
      <c r="H647" s="66">
        <v>985</v>
      </c>
      <c r="I647" s="66">
        <f>+G647*H647</f>
        <v>10835</v>
      </c>
      <c r="J647" s="113">
        <v>985</v>
      </c>
    </row>
    <row r="648" spans="1:10">
      <c r="J648" s="113"/>
    </row>
    <row r="649" spans="1:10" ht="33.75" customHeight="1">
      <c r="A649" s="303" t="s">
        <v>1835</v>
      </c>
      <c r="B649" s="303"/>
      <c r="C649" s="303"/>
      <c r="D649" s="303"/>
      <c r="E649" s="303"/>
      <c r="F649" s="303"/>
      <c r="J649" s="113"/>
    </row>
    <row r="650" spans="1:10" ht="17.25" customHeight="1">
      <c r="A650" s="75"/>
      <c r="B650" s="75"/>
      <c r="C650" s="75"/>
      <c r="D650" s="75"/>
      <c r="E650" s="75"/>
      <c r="F650" s="75"/>
      <c r="J650" s="113"/>
    </row>
    <row r="651" spans="1:10">
      <c r="F651" s="64" t="s">
        <v>292</v>
      </c>
      <c r="G651" s="66">
        <v>2</v>
      </c>
      <c r="H651" s="66">
        <v>2430</v>
      </c>
      <c r="I651" s="66">
        <f>+G651*H651</f>
        <v>4860</v>
      </c>
      <c r="J651" s="113">
        <v>2430</v>
      </c>
    </row>
    <row r="652" spans="1:10">
      <c r="J652" s="113"/>
    </row>
    <row r="653" spans="1:10" ht="30" customHeight="1">
      <c r="A653" s="303" t="s">
        <v>1836</v>
      </c>
      <c r="B653" s="303"/>
      <c r="C653" s="303"/>
      <c r="D653" s="303"/>
      <c r="E653" s="303"/>
      <c r="F653" s="303"/>
      <c r="J653" s="113"/>
    </row>
    <row r="654" spans="1:10">
      <c r="J654" s="113"/>
    </row>
    <row r="655" spans="1:10">
      <c r="F655" s="64" t="s">
        <v>292</v>
      </c>
      <c r="G655" s="66">
        <v>7</v>
      </c>
      <c r="H655" s="66">
        <v>2220</v>
      </c>
      <c r="I655" s="66">
        <f>+G655*H655</f>
        <v>15540</v>
      </c>
      <c r="J655" s="113">
        <v>2220</v>
      </c>
    </row>
    <row r="656" spans="1:10">
      <c r="J656" s="113"/>
    </row>
    <row r="657" spans="1:10" ht="33.75" customHeight="1">
      <c r="A657" s="303" t="s">
        <v>1837</v>
      </c>
      <c r="B657" s="303"/>
      <c r="C657" s="303"/>
      <c r="D657" s="303"/>
      <c r="E657" s="303"/>
      <c r="F657" s="303"/>
      <c r="J657" s="113"/>
    </row>
    <row r="658" spans="1:10">
      <c r="F658" s="64" t="s">
        <v>292</v>
      </c>
      <c r="G658" s="66">
        <v>3</v>
      </c>
      <c r="H658" s="66">
        <v>1230</v>
      </c>
      <c r="I658" s="66">
        <f>+G658*H658</f>
        <v>3690</v>
      </c>
      <c r="J658" s="113">
        <v>1230</v>
      </c>
    </row>
    <row r="659" spans="1:10">
      <c r="J659" s="113"/>
    </row>
    <row r="660" spans="1:10" ht="48" customHeight="1">
      <c r="A660" s="303" t="s">
        <v>1838</v>
      </c>
      <c r="B660" s="303"/>
      <c r="C660" s="303"/>
      <c r="D660" s="303"/>
      <c r="E660" s="303"/>
      <c r="F660" s="303"/>
      <c r="J660" s="113"/>
    </row>
    <row r="661" spans="1:10">
      <c r="J661" s="113"/>
    </row>
    <row r="662" spans="1:10">
      <c r="F662" s="64" t="s">
        <v>292</v>
      </c>
      <c r="G662" s="66">
        <v>42</v>
      </c>
      <c r="H662" s="66">
        <v>640</v>
      </c>
      <c r="I662" s="66">
        <f>+G662*H662</f>
        <v>26880</v>
      </c>
      <c r="J662" s="113">
        <v>640</v>
      </c>
    </row>
    <row r="663" spans="1:10">
      <c r="J663" s="113"/>
    </row>
    <row r="664" spans="1:10" ht="43.5" customHeight="1">
      <c r="A664" s="303" t="s">
        <v>1585</v>
      </c>
      <c r="B664" s="303"/>
      <c r="C664" s="303"/>
      <c r="D664" s="303"/>
      <c r="E664" s="303"/>
      <c r="F664" s="303"/>
      <c r="J664" s="113"/>
    </row>
    <row r="665" spans="1:10">
      <c r="J665" s="113"/>
    </row>
    <row r="666" spans="1:10">
      <c r="F666" s="64" t="s">
        <v>292</v>
      </c>
      <c r="G666" s="66">
        <v>3</v>
      </c>
      <c r="H666" s="66">
        <v>790</v>
      </c>
      <c r="I666" s="66">
        <f>+G666*H666</f>
        <v>2370</v>
      </c>
      <c r="J666" s="113">
        <v>790</v>
      </c>
    </row>
    <row r="667" spans="1:10">
      <c r="J667" s="113"/>
    </row>
    <row r="668" spans="1:10" ht="43.5" customHeight="1">
      <c r="A668" s="303" t="s">
        <v>1586</v>
      </c>
      <c r="B668" s="303"/>
      <c r="C668" s="303"/>
      <c r="D668" s="303"/>
      <c r="E668" s="303"/>
      <c r="F668" s="303"/>
      <c r="J668" s="113"/>
    </row>
    <row r="669" spans="1:10">
      <c r="J669" s="113"/>
    </row>
    <row r="670" spans="1:10">
      <c r="F670" s="64" t="s">
        <v>292</v>
      </c>
      <c r="G670" s="66">
        <v>20</v>
      </c>
      <c r="H670" s="66">
        <v>330</v>
      </c>
      <c r="I670" s="66">
        <f>+G670*H670</f>
        <v>6600</v>
      </c>
      <c r="J670" s="113">
        <v>330</v>
      </c>
    </row>
    <row r="671" spans="1:10">
      <c r="J671" s="113"/>
    </row>
    <row r="672" spans="1:10" ht="44.25" customHeight="1">
      <c r="A672" s="303" t="s">
        <v>1610</v>
      </c>
      <c r="B672" s="303"/>
      <c r="C672" s="303"/>
      <c r="D672" s="303"/>
      <c r="E672" s="303"/>
      <c r="F672" s="303"/>
      <c r="J672" s="113"/>
    </row>
    <row r="673" spans="1:10">
      <c r="J673" s="113"/>
    </row>
    <row r="674" spans="1:10">
      <c r="F674" s="64" t="s">
        <v>292</v>
      </c>
      <c r="G674" s="66">
        <v>2</v>
      </c>
      <c r="H674" s="66">
        <v>465</v>
      </c>
      <c r="I674" s="66">
        <f>+G674*H674</f>
        <v>930</v>
      </c>
      <c r="J674" s="113">
        <v>465</v>
      </c>
    </row>
    <row r="675" spans="1:10">
      <c r="J675" s="113"/>
    </row>
    <row r="676" spans="1:10" ht="45.75" customHeight="1">
      <c r="A676" s="303" t="s">
        <v>532</v>
      </c>
      <c r="B676" s="303"/>
      <c r="C676" s="303"/>
      <c r="D676" s="303"/>
      <c r="E676" s="303"/>
      <c r="F676" s="303"/>
      <c r="J676" s="113"/>
    </row>
    <row r="677" spans="1:10">
      <c r="F677" s="64" t="s">
        <v>292</v>
      </c>
      <c r="G677" s="66">
        <v>1</v>
      </c>
      <c r="H677" s="66">
        <v>1250</v>
      </c>
      <c r="I677" s="66">
        <f>+G677*H677</f>
        <v>1250</v>
      </c>
      <c r="J677" s="113">
        <v>1250</v>
      </c>
    </row>
    <row r="678" spans="1:10">
      <c r="G678" s="66" t="s">
        <v>1609</v>
      </c>
      <c r="J678" s="113"/>
    </row>
    <row r="679" spans="1:10" ht="35.25" customHeight="1">
      <c r="A679" s="303" t="s">
        <v>533</v>
      </c>
      <c r="B679" s="303"/>
      <c r="C679" s="303"/>
      <c r="D679" s="303"/>
      <c r="E679" s="303"/>
      <c r="F679" s="303"/>
      <c r="J679" s="113"/>
    </row>
    <row r="680" spans="1:10">
      <c r="J680" s="113"/>
    </row>
    <row r="681" spans="1:10">
      <c r="F681" s="64" t="s">
        <v>292</v>
      </c>
      <c r="G681" s="66">
        <v>2</v>
      </c>
      <c r="H681" s="66">
        <v>930</v>
      </c>
      <c r="I681" s="66">
        <f>+G681*H681</f>
        <v>1860</v>
      </c>
      <c r="J681" s="113">
        <v>930</v>
      </c>
    </row>
    <row r="682" spans="1:10">
      <c r="J682" s="113"/>
    </row>
    <row r="683" spans="1:10" ht="48.75" customHeight="1">
      <c r="A683" s="303" t="s">
        <v>534</v>
      </c>
      <c r="B683" s="303"/>
      <c r="C683" s="303"/>
      <c r="D683" s="303"/>
      <c r="E683" s="303"/>
      <c r="F683" s="303"/>
      <c r="J683" s="113"/>
    </row>
    <row r="684" spans="1:10">
      <c r="F684" s="64" t="s">
        <v>292</v>
      </c>
      <c r="G684" s="66">
        <v>1</v>
      </c>
      <c r="H684" s="66">
        <v>590</v>
      </c>
      <c r="I684" s="66">
        <f>+G684*H684</f>
        <v>590</v>
      </c>
      <c r="J684" s="113">
        <v>590</v>
      </c>
    </row>
    <row r="685" spans="1:10">
      <c r="J685" s="113"/>
    </row>
    <row r="686" spans="1:10" ht="45.75" customHeight="1">
      <c r="A686" s="303" t="s">
        <v>1404</v>
      </c>
      <c r="B686" s="303"/>
      <c r="C686" s="303"/>
      <c r="D686" s="303"/>
      <c r="E686" s="303"/>
      <c r="F686" s="303"/>
      <c r="J686" s="113"/>
    </row>
    <row r="687" spans="1:10">
      <c r="F687" s="64" t="s">
        <v>292</v>
      </c>
      <c r="G687" s="66">
        <v>45</v>
      </c>
      <c r="H687" s="66">
        <v>443</v>
      </c>
      <c r="I687" s="66">
        <f>+G687*H687</f>
        <v>19935</v>
      </c>
      <c r="J687" s="113">
        <v>443</v>
      </c>
    </row>
    <row r="688" spans="1:10">
      <c r="J688" s="113"/>
    </row>
    <row r="689" spans="1:10" ht="48" customHeight="1">
      <c r="A689" s="303" t="s">
        <v>1405</v>
      </c>
      <c r="B689" s="303"/>
      <c r="C689" s="303"/>
      <c r="D689" s="303"/>
      <c r="E689" s="303"/>
      <c r="F689" s="303"/>
      <c r="J689" s="113"/>
    </row>
    <row r="690" spans="1:10">
      <c r="F690" s="64" t="s">
        <v>292</v>
      </c>
      <c r="G690" s="66">
        <v>4</v>
      </c>
      <c r="H690" s="66">
        <v>410</v>
      </c>
      <c r="I690" s="66">
        <f>+G690*H690</f>
        <v>1640</v>
      </c>
      <c r="J690" s="113">
        <v>410</v>
      </c>
    </row>
    <row r="691" spans="1:10">
      <c r="J691" s="113"/>
    </row>
    <row r="692" spans="1:10" ht="36" customHeight="1">
      <c r="A692" s="303" t="s">
        <v>1406</v>
      </c>
      <c r="B692" s="303"/>
      <c r="C692" s="303"/>
      <c r="D692" s="303"/>
      <c r="E692" s="303"/>
      <c r="F692" s="303"/>
      <c r="J692" s="113"/>
    </row>
    <row r="693" spans="1:10">
      <c r="A693" s="64" t="s">
        <v>1609</v>
      </c>
      <c r="J693" s="113"/>
    </row>
    <row r="694" spans="1:10">
      <c r="F694" s="64" t="s">
        <v>292</v>
      </c>
      <c r="G694" s="66">
        <v>21</v>
      </c>
      <c r="H694" s="66">
        <v>430</v>
      </c>
      <c r="I694" s="66">
        <f>+G694*H694</f>
        <v>9030</v>
      </c>
      <c r="J694" s="113">
        <v>430</v>
      </c>
    </row>
    <row r="695" spans="1:10">
      <c r="J695" s="113"/>
    </row>
    <row r="696" spans="1:10" ht="33" customHeight="1">
      <c r="A696" s="303" t="s">
        <v>1407</v>
      </c>
      <c r="B696" s="303"/>
      <c r="C696" s="303"/>
      <c r="D696" s="303"/>
      <c r="E696" s="303"/>
      <c r="F696" s="303"/>
      <c r="J696" s="113"/>
    </row>
    <row r="697" spans="1:10">
      <c r="J697" s="113"/>
    </row>
    <row r="698" spans="1:10">
      <c r="F698" s="64" t="s">
        <v>292</v>
      </c>
      <c r="G698" s="66">
        <v>8</v>
      </c>
      <c r="H698" s="66">
        <v>520</v>
      </c>
      <c r="I698" s="66">
        <f>+G698*H698</f>
        <v>4160</v>
      </c>
      <c r="J698" s="113">
        <v>520</v>
      </c>
    </row>
    <row r="699" spans="1:10">
      <c r="J699" s="113"/>
    </row>
    <row r="700" spans="1:10" ht="35.25" customHeight="1">
      <c r="A700" s="303" t="s">
        <v>1408</v>
      </c>
      <c r="B700" s="303"/>
      <c r="C700" s="303"/>
      <c r="D700" s="303"/>
      <c r="E700" s="303"/>
      <c r="F700" s="303"/>
      <c r="J700" s="113"/>
    </row>
    <row r="701" spans="1:10">
      <c r="J701" s="113"/>
    </row>
    <row r="702" spans="1:10">
      <c r="F702" s="64" t="s">
        <v>292</v>
      </c>
      <c r="G702" s="66">
        <v>14</v>
      </c>
      <c r="H702" s="66">
        <v>410</v>
      </c>
      <c r="I702" s="66">
        <f>+G702*H702</f>
        <v>5740</v>
      </c>
      <c r="J702" s="113">
        <v>410</v>
      </c>
    </row>
    <row r="703" spans="1:10">
      <c r="J703" s="113"/>
    </row>
    <row r="704" spans="1:10" ht="32.25" customHeight="1">
      <c r="A704" s="303" t="s">
        <v>1409</v>
      </c>
      <c r="B704" s="303"/>
      <c r="C704" s="303"/>
      <c r="D704" s="303"/>
      <c r="E704" s="303"/>
      <c r="F704" s="303"/>
      <c r="J704" s="113"/>
    </row>
    <row r="705" spans="1:10">
      <c r="F705" s="64" t="s">
        <v>292</v>
      </c>
      <c r="G705" s="66">
        <v>2</v>
      </c>
      <c r="H705" s="66">
        <v>1240</v>
      </c>
      <c r="I705" s="66">
        <f>+G705*H705</f>
        <v>2480</v>
      </c>
      <c r="J705" s="113">
        <v>1240</v>
      </c>
    </row>
    <row r="706" spans="1:10">
      <c r="J706" s="113"/>
    </row>
    <row r="707" spans="1:10" ht="30.75" customHeight="1">
      <c r="A707" s="303" t="s">
        <v>392</v>
      </c>
      <c r="B707" s="303"/>
      <c r="C707" s="303"/>
      <c r="D707" s="303"/>
      <c r="E707" s="303"/>
      <c r="F707" s="303"/>
      <c r="J707" s="113"/>
    </row>
    <row r="708" spans="1:10">
      <c r="J708" s="113"/>
    </row>
    <row r="709" spans="1:10">
      <c r="F709" s="64" t="s">
        <v>292</v>
      </c>
      <c r="G709" s="66">
        <v>7</v>
      </c>
      <c r="H709" s="66">
        <v>1230</v>
      </c>
      <c r="I709" s="66">
        <f>+G709*H709</f>
        <v>8610</v>
      </c>
      <c r="J709" s="113">
        <v>1230</v>
      </c>
    </row>
    <row r="710" spans="1:10">
      <c r="J710" s="113"/>
    </row>
    <row r="711" spans="1:10" ht="32.25" customHeight="1">
      <c r="A711" s="303" t="s">
        <v>393</v>
      </c>
      <c r="B711" s="303"/>
      <c r="C711" s="303"/>
      <c r="D711" s="303"/>
      <c r="E711" s="303"/>
      <c r="F711" s="303"/>
      <c r="J711" s="113"/>
    </row>
    <row r="712" spans="1:10">
      <c r="J712" s="113"/>
    </row>
    <row r="713" spans="1:10">
      <c r="F713" s="64" t="s">
        <v>292</v>
      </c>
      <c r="G713" s="66">
        <v>2</v>
      </c>
      <c r="H713" s="66">
        <v>780</v>
      </c>
      <c r="I713" s="66">
        <f>+G713*H713</f>
        <v>1560</v>
      </c>
      <c r="J713" s="113">
        <v>780</v>
      </c>
    </row>
    <row r="714" spans="1:10">
      <c r="J714" s="113"/>
    </row>
    <row r="715" spans="1:10" ht="36" customHeight="1">
      <c r="A715" s="303" t="s">
        <v>394</v>
      </c>
      <c r="B715" s="303"/>
      <c r="C715" s="303"/>
      <c r="D715" s="303"/>
      <c r="E715" s="303"/>
      <c r="F715" s="303"/>
      <c r="J715" s="113"/>
    </row>
    <row r="716" spans="1:10">
      <c r="J716" s="113"/>
    </row>
    <row r="717" spans="1:10">
      <c r="F717" s="64" t="s">
        <v>292</v>
      </c>
      <c r="G717" s="66">
        <v>6</v>
      </c>
      <c r="H717" s="66">
        <v>330</v>
      </c>
      <c r="I717" s="66">
        <f>+G717*H717</f>
        <v>1980</v>
      </c>
      <c r="J717" s="113">
        <v>330</v>
      </c>
    </row>
    <row r="718" spans="1:10">
      <c r="J718" s="113"/>
    </row>
    <row r="719" spans="1:10" ht="38.25" customHeight="1">
      <c r="A719" s="303" t="s">
        <v>1923</v>
      </c>
      <c r="B719" s="303"/>
      <c r="C719" s="303"/>
      <c r="D719" s="303"/>
      <c r="E719" s="303"/>
      <c r="F719" s="303"/>
      <c r="J719" s="113"/>
    </row>
    <row r="720" spans="1:10">
      <c r="J720" s="113"/>
    </row>
    <row r="721" spans="1:10">
      <c r="F721" s="64" t="s">
        <v>292</v>
      </c>
      <c r="G721" s="66">
        <v>4</v>
      </c>
      <c r="H721" s="66">
        <v>250</v>
      </c>
      <c r="I721" s="66">
        <f>+G721*H721</f>
        <v>1000</v>
      </c>
      <c r="J721" s="113">
        <v>250</v>
      </c>
    </row>
    <row r="722" spans="1:10">
      <c r="J722" s="113"/>
    </row>
    <row r="723" spans="1:10" ht="30.75" customHeight="1">
      <c r="A723" s="303" t="s">
        <v>1935</v>
      </c>
      <c r="B723" s="303"/>
      <c r="C723" s="303"/>
      <c r="D723" s="303"/>
      <c r="E723" s="303"/>
      <c r="F723" s="303"/>
      <c r="J723" s="113"/>
    </row>
    <row r="724" spans="1:10">
      <c r="J724" s="113"/>
    </row>
    <row r="725" spans="1:10">
      <c r="F725" s="64" t="s">
        <v>292</v>
      </c>
      <c r="G725" s="66">
        <v>2</v>
      </c>
      <c r="H725" s="66">
        <v>285</v>
      </c>
      <c r="I725" s="66">
        <f>+G725*H725</f>
        <v>570</v>
      </c>
      <c r="J725" s="113">
        <v>285</v>
      </c>
    </row>
    <row r="726" spans="1:10" ht="15" thickBot="1">
      <c r="J726" s="113"/>
    </row>
    <row r="727" spans="1:10" ht="15">
      <c r="C727" s="77" t="s">
        <v>545</v>
      </c>
      <c r="D727" s="77"/>
      <c r="E727" s="77"/>
      <c r="F727" s="77"/>
      <c r="G727" s="78"/>
      <c r="H727" s="78"/>
      <c r="I727" s="78">
        <f>SUM(I629:I726)</f>
        <v>159683</v>
      </c>
      <c r="J727" s="114"/>
    </row>
    <row r="728" spans="1:10">
      <c r="J728" s="113"/>
    </row>
    <row r="729" spans="1:10">
      <c r="J729" s="113"/>
    </row>
    <row r="730" spans="1:10" ht="15">
      <c r="A730" s="65" t="s">
        <v>20</v>
      </c>
      <c r="J730" s="113"/>
    </row>
    <row r="731" spans="1:10">
      <c r="J731" s="113"/>
    </row>
    <row r="732" spans="1:10" ht="74.25" customHeight="1">
      <c r="A732" s="303" t="s">
        <v>1676</v>
      </c>
      <c r="B732" s="303"/>
      <c r="C732" s="303"/>
      <c r="D732" s="303"/>
      <c r="E732" s="303"/>
      <c r="F732" s="303"/>
      <c r="J732" s="113"/>
    </row>
    <row r="733" spans="1:10">
      <c r="A733" s="64" t="s">
        <v>1677</v>
      </c>
      <c r="J733" s="113"/>
    </row>
    <row r="734" spans="1:10" ht="72" customHeight="1">
      <c r="A734" s="303" t="s">
        <v>1109</v>
      </c>
      <c r="B734" s="303"/>
      <c r="C734" s="303"/>
      <c r="D734" s="303"/>
      <c r="E734" s="303"/>
      <c r="F734" s="303"/>
      <c r="J734" s="113"/>
    </row>
    <row r="735" spans="1:10" ht="44.25" customHeight="1">
      <c r="A735" s="303" t="s">
        <v>985</v>
      </c>
      <c r="B735" s="303"/>
      <c r="C735" s="303"/>
      <c r="D735" s="303"/>
      <c r="E735" s="303"/>
      <c r="F735" s="303"/>
      <c r="J735" s="113"/>
    </row>
    <row r="736" spans="1:10" ht="75" customHeight="1">
      <c r="A736" s="303" t="s">
        <v>986</v>
      </c>
      <c r="B736" s="303"/>
      <c r="C736" s="303"/>
      <c r="D736" s="303"/>
      <c r="E736" s="303"/>
      <c r="F736" s="303"/>
      <c r="J736" s="113"/>
    </row>
    <row r="737" spans="1:10">
      <c r="J737" s="113"/>
    </row>
    <row r="738" spans="1:10">
      <c r="F738" s="64" t="s">
        <v>292</v>
      </c>
      <c r="G738" s="66">
        <v>1</v>
      </c>
      <c r="H738" s="66">
        <v>104250</v>
      </c>
      <c r="I738" s="66">
        <f>+G738*H738</f>
        <v>104250</v>
      </c>
      <c r="J738" s="113">
        <v>104250</v>
      </c>
    </row>
    <row r="739" spans="1:10">
      <c r="J739" s="113"/>
    </row>
    <row r="740" spans="1:10" ht="62.25" customHeight="1">
      <c r="A740" s="303" t="s">
        <v>447</v>
      </c>
      <c r="B740" s="303"/>
      <c r="C740" s="303"/>
      <c r="D740" s="303"/>
      <c r="E740" s="303"/>
      <c r="F740" s="303"/>
      <c r="J740" s="113"/>
    </row>
    <row r="741" spans="1:10">
      <c r="J741" s="113"/>
    </row>
    <row r="742" spans="1:10">
      <c r="F742" s="64" t="s">
        <v>50</v>
      </c>
      <c r="G742" s="66">
        <v>1</v>
      </c>
      <c r="H742" s="66">
        <v>1000</v>
      </c>
      <c r="I742" s="66">
        <f>+G742*H742</f>
        <v>1000</v>
      </c>
      <c r="J742" s="113">
        <v>1000</v>
      </c>
    </row>
    <row r="743" spans="1:10">
      <c r="J743" s="113"/>
    </row>
    <row r="744" spans="1:10" ht="46.5" customHeight="1">
      <c r="A744" s="303" t="s">
        <v>448</v>
      </c>
      <c r="B744" s="303"/>
      <c r="C744" s="303"/>
      <c r="D744" s="303"/>
      <c r="E744" s="303"/>
      <c r="F744" s="303"/>
      <c r="J744" s="113"/>
    </row>
    <row r="745" spans="1:10">
      <c r="F745" s="64" t="s">
        <v>292</v>
      </c>
      <c r="G745" s="66">
        <v>1</v>
      </c>
      <c r="H745" s="66">
        <v>700</v>
      </c>
      <c r="I745" s="66">
        <f>+G745*H745</f>
        <v>700</v>
      </c>
      <c r="J745" s="113">
        <v>700</v>
      </c>
    </row>
    <row r="746" spans="1:10">
      <c r="J746" s="113"/>
    </row>
    <row r="747" spans="1:10" ht="30.75" customHeight="1">
      <c r="A747" s="303" t="s">
        <v>449</v>
      </c>
      <c r="B747" s="303"/>
      <c r="C747" s="303"/>
      <c r="D747" s="303"/>
      <c r="E747" s="303"/>
      <c r="F747" s="303"/>
      <c r="J747" s="113"/>
    </row>
    <row r="748" spans="1:10">
      <c r="A748" s="64" t="s">
        <v>1609</v>
      </c>
      <c r="J748" s="113"/>
    </row>
    <row r="749" spans="1:10">
      <c r="F749" s="64" t="s">
        <v>292</v>
      </c>
      <c r="G749" s="66">
        <v>1</v>
      </c>
      <c r="H749" s="66">
        <v>250</v>
      </c>
      <c r="I749" s="66">
        <f>+G749*H749</f>
        <v>250</v>
      </c>
      <c r="J749" s="113">
        <v>250</v>
      </c>
    </row>
    <row r="750" spans="1:10">
      <c r="J750" s="113"/>
    </row>
    <row r="751" spans="1:10">
      <c r="A751" s="64" t="s">
        <v>450</v>
      </c>
      <c r="J751" s="113"/>
    </row>
    <row r="752" spans="1:10">
      <c r="A752" s="64" t="s">
        <v>451</v>
      </c>
      <c r="J752" s="113"/>
    </row>
    <row r="753" spans="1:10">
      <c r="F753" s="64" t="s">
        <v>292</v>
      </c>
      <c r="G753" s="66">
        <v>1</v>
      </c>
      <c r="H753" s="66">
        <v>3600</v>
      </c>
      <c r="I753" s="66">
        <f>+G753*H753</f>
        <v>3600</v>
      </c>
      <c r="J753" s="113">
        <v>3600</v>
      </c>
    </row>
    <row r="754" spans="1:10">
      <c r="J754" s="113"/>
    </row>
    <row r="755" spans="1:10" ht="61.5" customHeight="1">
      <c r="A755" s="303" t="s">
        <v>452</v>
      </c>
      <c r="B755" s="303"/>
      <c r="C755" s="303"/>
      <c r="D755" s="303"/>
      <c r="E755" s="303"/>
      <c r="F755" s="303"/>
      <c r="J755" s="113"/>
    </row>
    <row r="756" spans="1:10">
      <c r="F756" s="64" t="s">
        <v>292</v>
      </c>
      <c r="G756" s="66">
        <v>2</v>
      </c>
      <c r="H756" s="66">
        <v>1350</v>
      </c>
      <c r="I756" s="66">
        <f>+G756*H756</f>
        <v>2700</v>
      </c>
      <c r="J756" s="113">
        <v>1350</v>
      </c>
    </row>
    <row r="757" spans="1:10">
      <c r="J757" s="113"/>
    </row>
    <row r="758" spans="1:10" ht="59.25" customHeight="1">
      <c r="A758" s="303" t="s">
        <v>921</v>
      </c>
      <c r="B758" s="303"/>
      <c r="C758" s="303"/>
      <c r="D758" s="303"/>
      <c r="E758" s="303"/>
      <c r="F758" s="303"/>
      <c r="J758" s="113"/>
    </row>
    <row r="759" spans="1:10">
      <c r="J759" s="113"/>
    </row>
    <row r="760" spans="1:10">
      <c r="F760" s="64" t="s">
        <v>292</v>
      </c>
      <c r="G760" s="66">
        <v>1</v>
      </c>
      <c r="H760" s="66">
        <v>2800</v>
      </c>
      <c r="I760" s="66">
        <f>+G760*H760</f>
        <v>2800</v>
      </c>
      <c r="J760" s="113">
        <v>2800</v>
      </c>
    </row>
    <row r="761" spans="1:10">
      <c r="J761" s="113"/>
    </row>
    <row r="762" spans="1:10" ht="31.5" customHeight="1">
      <c r="A762" s="303" t="s">
        <v>922</v>
      </c>
      <c r="B762" s="303"/>
      <c r="C762" s="303"/>
      <c r="D762" s="303"/>
      <c r="E762" s="303"/>
      <c r="F762" s="303"/>
      <c r="J762" s="113"/>
    </row>
    <row r="763" spans="1:10">
      <c r="F763" s="64" t="s">
        <v>292</v>
      </c>
      <c r="G763" s="66">
        <v>1</v>
      </c>
      <c r="H763" s="66">
        <v>2600</v>
      </c>
      <c r="I763" s="66">
        <f>+G763*H763</f>
        <v>2600</v>
      </c>
      <c r="J763" s="113">
        <v>2600</v>
      </c>
    </row>
    <row r="764" spans="1:10">
      <c r="J764" s="113"/>
    </row>
    <row r="765" spans="1:10" ht="130.5" customHeight="1">
      <c r="A765" s="303" t="s">
        <v>1521</v>
      </c>
      <c r="B765" s="303"/>
      <c r="C765" s="303"/>
      <c r="D765" s="303"/>
      <c r="E765" s="303"/>
      <c r="F765" s="303"/>
      <c r="J765" s="113"/>
    </row>
    <row r="766" spans="1:10">
      <c r="J766" s="113"/>
    </row>
    <row r="767" spans="1:10">
      <c r="F767" s="64" t="s">
        <v>1077</v>
      </c>
      <c r="G767" s="66">
        <v>18</v>
      </c>
      <c r="H767" s="66">
        <v>70</v>
      </c>
      <c r="I767" s="66">
        <f>+G767*H767</f>
        <v>1260</v>
      </c>
      <c r="J767" s="113">
        <v>70</v>
      </c>
    </row>
    <row r="768" spans="1:10">
      <c r="J768" s="113"/>
    </row>
    <row r="769" spans="1:10">
      <c r="A769" s="64" t="s">
        <v>1522</v>
      </c>
      <c r="J769" s="113"/>
    </row>
    <row r="770" spans="1:10" ht="47.25" customHeight="1">
      <c r="A770" s="303" t="s">
        <v>722</v>
      </c>
      <c r="B770" s="303"/>
      <c r="C770" s="303"/>
      <c r="D770" s="303"/>
      <c r="E770" s="303"/>
      <c r="F770" s="303"/>
      <c r="J770" s="113"/>
    </row>
    <row r="771" spans="1:10">
      <c r="J771" s="113"/>
    </row>
    <row r="772" spans="1:10">
      <c r="F772" s="64" t="s">
        <v>292</v>
      </c>
      <c r="G772" s="66">
        <v>2</v>
      </c>
      <c r="H772" s="66">
        <v>65</v>
      </c>
      <c r="I772" s="66">
        <f>+G772*H772</f>
        <v>130</v>
      </c>
      <c r="J772" s="113">
        <v>65</v>
      </c>
    </row>
    <row r="773" spans="1:10" ht="15" thickBot="1">
      <c r="J773" s="113"/>
    </row>
    <row r="774" spans="1:10" ht="15">
      <c r="C774" s="77" t="s">
        <v>545</v>
      </c>
      <c r="D774" s="77"/>
      <c r="E774" s="77"/>
      <c r="F774" s="77"/>
      <c r="G774" s="78"/>
      <c r="H774" s="78"/>
      <c r="I774" s="78">
        <f>SUM(I735:I773)</f>
        <v>119290</v>
      </c>
      <c r="J774" s="114"/>
    </row>
    <row r="775" spans="1:10">
      <c r="J775" s="113"/>
    </row>
    <row r="776" spans="1:10">
      <c r="J776" s="113"/>
    </row>
    <row r="777" spans="1:10">
      <c r="J777" s="113"/>
    </row>
    <row r="778" spans="1:10" ht="15">
      <c r="A778" s="65" t="s">
        <v>25</v>
      </c>
      <c r="J778" s="113"/>
    </row>
    <row r="779" spans="1:10">
      <c r="J779" s="113"/>
    </row>
    <row r="780" spans="1:10">
      <c r="J780" s="113"/>
    </row>
    <row r="781" spans="1:10" ht="51" customHeight="1">
      <c r="A781" s="303" t="s">
        <v>723</v>
      </c>
      <c r="B781" s="303"/>
      <c r="C781" s="303"/>
      <c r="D781" s="303"/>
      <c r="E781" s="303"/>
      <c r="F781" s="303"/>
      <c r="J781" s="113"/>
    </row>
    <row r="782" spans="1:10">
      <c r="J782" s="113"/>
    </row>
    <row r="783" spans="1:10">
      <c r="F783" s="64" t="s">
        <v>292</v>
      </c>
      <c r="G783" s="66">
        <v>6</v>
      </c>
      <c r="H783" s="66">
        <v>2950</v>
      </c>
      <c r="I783" s="66">
        <f>+G783*H783</f>
        <v>17700</v>
      </c>
      <c r="J783" s="113">
        <v>2950</v>
      </c>
    </row>
    <row r="784" spans="1:10">
      <c r="J784" s="113"/>
    </row>
    <row r="785" spans="1:10" ht="59.25" customHeight="1">
      <c r="A785" s="303" t="s">
        <v>935</v>
      </c>
      <c r="B785" s="303"/>
      <c r="C785" s="303"/>
      <c r="D785" s="303"/>
      <c r="E785" s="303"/>
      <c r="F785" s="303"/>
      <c r="J785" s="113"/>
    </row>
    <row r="786" spans="1:10">
      <c r="J786" s="113"/>
    </row>
    <row r="787" spans="1:10">
      <c r="F787" s="64" t="s">
        <v>292</v>
      </c>
      <c r="G787" s="66">
        <v>6</v>
      </c>
      <c r="H787" s="66">
        <v>930</v>
      </c>
      <c r="I787" s="66">
        <f>+G787*H787</f>
        <v>5580</v>
      </c>
      <c r="J787" s="113">
        <v>930</v>
      </c>
    </row>
    <row r="788" spans="1:10">
      <c r="J788" s="113"/>
    </row>
    <row r="789" spans="1:10" ht="44.25" customHeight="1">
      <c r="A789" s="303" t="s">
        <v>936</v>
      </c>
      <c r="B789" s="303"/>
      <c r="C789" s="303"/>
      <c r="D789" s="303"/>
      <c r="E789" s="303"/>
      <c r="F789" s="303"/>
      <c r="J789" s="113"/>
    </row>
    <row r="790" spans="1:10">
      <c r="J790" s="113"/>
    </row>
    <row r="791" spans="1:10">
      <c r="F791" s="64" t="s">
        <v>292</v>
      </c>
      <c r="G791" s="66">
        <v>6</v>
      </c>
      <c r="H791" s="66">
        <v>930</v>
      </c>
      <c r="I791" s="66">
        <f>+G791*H791</f>
        <v>5580</v>
      </c>
      <c r="J791" s="113">
        <v>930</v>
      </c>
    </row>
    <row r="792" spans="1:10">
      <c r="J792" s="113"/>
    </row>
    <row r="793" spans="1:10" ht="72" customHeight="1">
      <c r="A793" s="303" t="s">
        <v>1176</v>
      </c>
      <c r="B793" s="303"/>
      <c r="C793" s="303"/>
      <c r="D793" s="303"/>
      <c r="E793" s="303"/>
      <c r="F793" s="303"/>
      <c r="J793" s="113"/>
    </row>
    <row r="794" spans="1:10">
      <c r="J794" s="113"/>
    </row>
    <row r="795" spans="1:10">
      <c r="F795" s="64" t="s">
        <v>292</v>
      </c>
      <c r="G795" s="66">
        <v>1</v>
      </c>
      <c r="H795" s="66">
        <v>930</v>
      </c>
      <c r="I795" s="66">
        <f>+G795*H795</f>
        <v>930</v>
      </c>
      <c r="J795" s="113">
        <v>930</v>
      </c>
    </row>
    <row r="796" spans="1:10">
      <c r="J796" s="113"/>
    </row>
    <row r="797" spans="1:10">
      <c r="J797" s="113"/>
    </row>
    <row r="798" spans="1:10" ht="29.25" customHeight="1">
      <c r="A798" s="303" t="s">
        <v>104</v>
      </c>
      <c r="B798" s="303"/>
      <c r="C798" s="303"/>
      <c r="D798" s="303"/>
      <c r="E798" s="303"/>
      <c r="F798" s="303"/>
      <c r="J798" s="113"/>
    </row>
    <row r="799" spans="1:10">
      <c r="J799" s="113"/>
    </row>
    <row r="800" spans="1:10">
      <c r="F800" s="64" t="s">
        <v>292</v>
      </c>
      <c r="G800" s="66">
        <v>6</v>
      </c>
      <c r="H800" s="66">
        <v>280</v>
      </c>
      <c r="I800" s="66">
        <f>+G800*H800</f>
        <v>1680</v>
      </c>
      <c r="J800" s="113">
        <v>280</v>
      </c>
    </row>
    <row r="801" spans="1:10">
      <c r="J801" s="113"/>
    </row>
    <row r="802" spans="1:10" ht="33.75" customHeight="1">
      <c r="A802" s="303" t="s">
        <v>105</v>
      </c>
      <c r="B802" s="303"/>
      <c r="C802" s="303"/>
      <c r="D802" s="303"/>
      <c r="E802" s="303"/>
      <c r="F802" s="303"/>
      <c r="J802" s="113"/>
    </row>
    <row r="803" spans="1:10">
      <c r="J803" s="113"/>
    </row>
    <row r="804" spans="1:10">
      <c r="F804" s="64" t="s">
        <v>292</v>
      </c>
      <c r="G804" s="66">
        <v>6</v>
      </c>
      <c r="H804" s="66">
        <v>150</v>
      </c>
      <c r="I804" s="66">
        <f>+G804*H804</f>
        <v>900</v>
      </c>
      <c r="J804" s="113">
        <v>150</v>
      </c>
    </row>
    <row r="805" spans="1:10">
      <c r="J805" s="113"/>
    </row>
    <row r="806" spans="1:10" ht="62.25" customHeight="1">
      <c r="A806" s="303" t="s">
        <v>106</v>
      </c>
      <c r="B806" s="303"/>
      <c r="C806" s="303"/>
      <c r="D806" s="303"/>
      <c r="E806" s="303"/>
      <c r="F806" s="303"/>
      <c r="J806" s="113"/>
    </row>
    <row r="807" spans="1:10">
      <c r="F807" s="64" t="s">
        <v>292</v>
      </c>
      <c r="G807" s="66">
        <v>6</v>
      </c>
      <c r="H807" s="66">
        <v>60</v>
      </c>
      <c r="I807" s="66">
        <f>+G807*H807</f>
        <v>360</v>
      </c>
      <c r="J807" s="113">
        <v>60</v>
      </c>
    </row>
    <row r="808" spans="1:10">
      <c r="J808" s="113"/>
    </row>
    <row r="809" spans="1:10" ht="76.5" customHeight="1">
      <c r="A809" s="303" t="s">
        <v>1370</v>
      </c>
      <c r="B809" s="303"/>
      <c r="C809" s="303"/>
      <c r="D809" s="303"/>
      <c r="E809" s="303"/>
      <c r="F809" s="303"/>
      <c r="J809" s="113"/>
    </row>
    <row r="810" spans="1:10">
      <c r="F810" s="64" t="s">
        <v>292</v>
      </c>
      <c r="G810" s="66">
        <v>1</v>
      </c>
      <c r="H810" s="66">
        <v>550</v>
      </c>
      <c r="I810" s="66">
        <f>+G810*H810</f>
        <v>550</v>
      </c>
      <c r="J810" s="113">
        <v>550</v>
      </c>
    </row>
    <row r="811" spans="1:10">
      <c r="J811" s="113"/>
    </row>
    <row r="812" spans="1:10" ht="61.5" customHeight="1">
      <c r="A812" s="303" t="s">
        <v>251</v>
      </c>
      <c r="B812" s="303"/>
      <c r="C812" s="303"/>
      <c r="D812" s="303"/>
      <c r="E812" s="303"/>
      <c r="F812" s="303"/>
      <c r="J812" s="113"/>
    </row>
    <row r="813" spans="1:10">
      <c r="F813" s="64" t="s">
        <v>292</v>
      </c>
      <c r="G813" s="66">
        <v>1</v>
      </c>
      <c r="H813" s="66">
        <v>300</v>
      </c>
      <c r="I813" s="66">
        <f>+G813*H813</f>
        <v>300</v>
      </c>
      <c r="J813" s="113">
        <v>300</v>
      </c>
    </row>
    <row r="814" spans="1:10">
      <c r="J814" s="113"/>
    </row>
    <row r="815" spans="1:10" ht="75.75" customHeight="1">
      <c r="A815" s="303" t="s">
        <v>1591</v>
      </c>
      <c r="B815" s="303"/>
      <c r="C815" s="303"/>
      <c r="D815" s="303"/>
      <c r="E815" s="303"/>
      <c r="F815" s="303"/>
      <c r="J815" s="113"/>
    </row>
    <row r="816" spans="1:10">
      <c r="F816" s="64" t="s">
        <v>292</v>
      </c>
      <c r="G816" s="66">
        <v>1</v>
      </c>
      <c r="H816" s="66">
        <v>100</v>
      </c>
      <c r="I816" s="66">
        <f>+G816*H816</f>
        <v>100</v>
      </c>
      <c r="J816" s="113">
        <v>100</v>
      </c>
    </row>
    <row r="817" spans="1:10">
      <c r="J817" s="113"/>
    </row>
    <row r="818" spans="1:10" ht="77.25" customHeight="1">
      <c r="A818" s="303" t="s">
        <v>1243</v>
      </c>
      <c r="B818" s="303"/>
      <c r="C818" s="303"/>
      <c r="D818" s="303"/>
      <c r="E818" s="303"/>
      <c r="F818" s="303"/>
      <c r="J818" s="113"/>
    </row>
    <row r="819" spans="1:10">
      <c r="A819" s="64" t="s">
        <v>1244</v>
      </c>
      <c r="F819" s="64" t="s">
        <v>1218</v>
      </c>
      <c r="G819" s="66">
        <v>255</v>
      </c>
      <c r="H819" s="66">
        <v>20</v>
      </c>
      <c r="I819" s="66">
        <f>+G819*H819</f>
        <v>5100</v>
      </c>
      <c r="J819" s="113">
        <v>20</v>
      </c>
    </row>
    <row r="820" spans="1:10">
      <c r="A820" s="64" t="s">
        <v>1245</v>
      </c>
      <c r="F820" s="64" t="s">
        <v>1077</v>
      </c>
      <c r="G820" s="66">
        <v>47</v>
      </c>
      <c r="H820" s="66">
        <v>24</v>
      </c>
      <c r="I820" s="66">
        <f>+G820*H820</f>
        <v>1128</v>
      </c>
      <c r="J820" s="113">
        <v>24</v>
      </c>
    </row>
    <row r="821" spans="1:10">
      <c r="A821" s="64" t="s">
        <v>1246</v>
      </c>
      <c r="F821" s="64" t="s">
        <v>1077</v>
      </c>
      <c r="G821" s="66">
        <v>8</v>
      </c>
      <c r="H821" s="66">
        <v>8</v>
      </c>
      <c r="I821" s="66">
        <f>+G821*H821</f>
        <v>64</v>
      </c>
      <c r="J821" s="113">
        <v>8</v>
      </c>
    </row>
    <row r="822" spans="1:10">
      <c r="J822" s="113"/>
    </row>
    <row r="823" spans="1:10" ht="49.5" customHeight="1">
      <c r="A823" s="303" t="s">
        <v>302</v>
      </c>
      <c r="B823" s="303"/>
      <c r="C823" s="303"/>
      <c r="D823" s="303"/>
      <c r="E823" s="303"/>
      <c r="F823" s="303"/>
      <c r="J823" s="113"/>
    </row>
    <row r="824" spans="1:10">
      <c r="F824" s="64" t="s">
        <v>292</v>
      </c>
      <c r="G824" s="66">
        <v>2</v>
      </c>
      <c r="H824" s="66">
        <v>250</v>
      </c>
      <c r="I824" s="66">
        <f>+G824*H824</f>
        <v>500</v>
      </c>
      <c r="J824" s="113">
        <v>250</v>
      </c>
    </row>
    <row r="825" spans="1:10">
      <c r="J825" s="113"/>
    </row>
    <row r="826" spans="1:10" ht="64.5" customHeight="1">
      <c r="A826" s="303" t="s">
        <v>1811</v>
      </c>
      <c r="B826" s="303"/>
      <c r="C826" s="303"/>
      <c r="D826" s="303"/>
      <c r="E826" s="303"/>
      <c r="F826" s="303"/>
      <c r="J826" s="113"/>
    </row>
    <row r="827" spans="1:10">
      <c r="A827" s="64" t="s">
        <v>1812</v>
      </c>
      <c r="F827" s="64" t="s">
        <v>1077</v>
      </c>
      <c r="G827" s="66">
        <v>119</v>
      </c>
      <c r="H827" s="66">
        <v>8</v>
      </c>
      <c r="I827" s="66">
        <f>+G827*H827</f>
        <v>952</v>
      </c>
      <c r="J827" s="113">
        <v>8</v>
      </c>
    </row>
    <row r="828" spans="1:10">
      <c r="A828" s="64" t="s">
        <v>1813</v>
      </c>
      <c r="F828" s="64" t="s">
        <v>1077</v>
      </c>
      <c r="G828" s="66">
        <v>20</v>
      </c>
      <c r="H828" s="66">
        <v>6</v>
      </c>
      <c r="I828" s="66">
        <f>+G828*H828</f>
        <v>120</v>
      </c>
      <c r="J828" s="113">
        <v>6</v>
      </c>
    </row>
    <row r="829" spans="1:10">
      <c r="J829" s="113"/>
    </row>
    <row r="830" spans="1:10" ht="47.25" customHeight="1">
      <c r="A830" s="303" t="s">
        <v>1814</v>
      </c>
      <c r="B830" s="303"/>
      <c r="C830" s="303"/>
      <c r="D830" s="303"/>
      <c r="E830" s="303"/>
      <c r="F830" s="303"/>
      <c r="J830" s="113"/>
    </row>
    <row r="831" spans="1:10">
      <c r="A831" s="80" t="s">
        <v>1815</v>
      </c>
      <c r="F831" s="64" t="s">
        <v>1077</v>
      </c>
      <c r="G831" s="66">
        <v>63</v>
      </c>
      <c r="H831" s="66">
        <v>11</v>
      </c>
      <c r="I831" s="66">
        <f>+G831*H831</f>
        <v>693</v>
      </c>
      <c r="J831" s="113">
        <v>11</v>
      </c>
    </row>
    <row r="832" spans="1:10">
      <c r="A832" s="64" t="s">
        <v>1245</v>
      </c>
      <c r="F832" s="64" t="s">
        <v>1077</v>
      </c>
      <c r="G832" s="66">
        <v>14</v>
      </c>
      <c r="H832" s="66">
        <v>24</v>
      </c>
      <c r="I832" s="66">
        <f>+G832*H832</f>
        <v>336</v>
      </c>
      <c r="J832" s="113">
        <v>24</v>
      </c>
    </row>
    <row r="833" spans="1:10">
      <c r="A833" s="64" t="s">
        <v>1816</v>
      </c>
      <c r="F833" s="64" t="s">
        <v>1077</v>
      </c>
      <c r="G833" s="66">
        <v>8</v>
      </c>
      <c r="H833" s="66">
        <v>7</v>
      </c>
      <c r="I833" s="66">
        <f>+G833*H833</f>
        <v>56</v>
      </c>
      <c r="J833" s="113">
        <v>7</v>
      </c>
    </row>
    <row r="834" spans="1:10">
      <c r="J834" s="113"/>
    </row>
    <row r="835" spans="1:10" ht="46.5" customHeight="1">
      <c r="A835" s="303" t="s">
        <v>1817</v>
      </c>
      <c r="B835" s="303"/>
      <c r="C835" s="303"/>
      <c r="D835" s="303"/>
      <c r="E835" s="303"/>
      <c r="F835" s="303"/>
      <c r="J835" s="113"/>
    </row>
    <row r="836" spans="1:10">
      <c r="A836" s="64" t="s">
        <v>1818</v>
      </c>
      <c r="F836" s="64" t="s">
        <v>1077</v>
      </c>
      <c r="G836" s="66">
        <v>48</v>
      </c>
      <c r="H836" s="66">
        <v>19</v>
      </c>
      <c r="I836" s="66">
        <f>+G836*H836</f>
        <v>912</v>
      </c>
      <c r="J836" s="113">
        <v>19</v>
      </c>
    </row>
    <row r="837" spans="1:10">
      <c r="A837" s="64" t="s">
        <v>1246</v>
      </c>
      <c r="F837" s="64" t="s">
        <v>1077</v>
      </c>
      <c r="G837" s="66">
        <v>4</v>
      </c>
      <c r="H837" s="66">
        <v>8</v>
      </c>
      <c r="I837" s="66">
        <f>+G837*H837</f>
        <v>32</v>
      </c>
      <c r="J837" s="113">
        <v>8</v>
      </c>
    </row>
    <row r="838" spans="1:10">
      <c r="J838" s="113"/>
    </row>
    <row r="839" spans="1:10" ht="47.25" customHeight="1">
      <c r="A839" s="303" t="s">
        <v>1108</v>
      </c>
      <c r="B839" s="303"/>
      <c r="C839" s="303"/>
      <c r="D839" s="303"/>
      <c r="E839" s="303"/>
      <c r="F839" s="303"/>
      <c r="J839" s="113"/>
    </row>
    <row r="840" spans="1:10">
      <c r="F840" s="64" t="s">
        <v>1077</v>
      </c>
      <c r="G840" s="66">
        <v>300</v>
      </c>
      <c r="H840" s="66">
        <v>3</v>
      </c>
      <c r="I840" s="66">
        <f>+G840*H840</f>
        <v>900</v>
      </c>
      <c r="J840" s="113">
        <v>3</v>
      </c>
    </row>
    <row r="841" spans="1:10">
      <c r="J841" s="113"/>
    </row>
    <row r="842" spans="1:10">
      <c r="A842" s="64" t="s">
        <v>1652</v>
      </c>
      <c r="J842" s="113"/>
    </row>
    <row r="843" spans="1:10">
      <c r="J843" s="113"/>
    </row>
    <row r="844" spans="1:10">
      <c r="A844" s="80" t="s">
        <v>1653</v>
      </c>
      <c r="F844" s="64" t="s">
        <v>292</v>
      </c>
      <c r="G844" s="66">
        <v>1</v>
      </c>
      <c r="H844" s="66">
        <v>450</v>
      </c>
      <c r="I844" s="66">
        <f>+G844*H844</f>
        <v>450</v>
      </c>
      <c r="J844" s="113">
        <v>450</v>
      </c>
    </row>
    <row r="845" spans="1:10">
      <c r="A845" s="64" t="s">
        <v>1841</v>
      </c>
      <c r="F845" s="64" t="s">
        <v>1077</v>
      </c>
      <c r="G845" s="66">
        <v>7</v>
      </c>
      <c r="H845" s="66">
        <v>8</v>
      </c>
      <c r="I845" s="66">
        <f>+G845*H845</f>
        <v>56</v>
      </c>
      <c r="J845" s="113">
        <v>8</v>
      </c>
    </row>
    <row r="846" spans="1:10">
      <c r="A846" s="64" t="s">
        <v>1813</v>
      </c>
      <c r="F846" s="64" t="s">
        <v>1077</v>
      </c>
      <c r="G846" s="66">
        <v>4</v>
      </c>
      <c r="H846" s="66">
        <v>6</v>
      </c>
      <c r="I846" s="66">
        <f>+G846*H846</f>
        <v>24</v>
      </c>
      <c r="J846" s="113">
        <v>6</v>
      </c>
    </row>
    <row r="847" spans="1:10">
      <c r="J847" s="113"/>
    </row>
    <row r="848" spans="1:10" ht="45" customHeight="1">
      <c r="A848" s="303" t="s">
        <v>1842</v>
      </c>
      <c r="B848" s="303"/>
      <c r="C848" s="303"/>
      <c r="D848" s="303"/>
      <c r="E848" s="303"/>
      <c r="F848" s="303"/>
      <c r="J848" s="113"/>
    </row>
    <row r="849" spans="1:10">
      <c r="J849" s="113"/>
    </row>
    <row r="850" spans="1:10">
      <c r="F850" s="64" t="s">
        <v>292</v>
      </c>
      <c r="G850" s="66">
        <v>7</v>
      </c>
      <c r="H850" s="66">
        <v>320</v>
      </c>
      <c r="I850" s="66">
        <f>+G850*H850</f>
        <v>2240</v>
      </c>
      <c r="J850" s="113">
        <v>320</v>
      </c>
    </row>
    <row r="851" spans="1:10">
      <c r="J851" s="113"/>
    </row>
    <row r="852" spans="1:10" ht="36" customHeight="1">
      <c r="A852" s="303" t="s">
        <v>1843</v>
      </c>
      <c r="B852" s="303"/>
      <c r="C852" s="303"/>
      <c r="D852" s="303"/>
      <c r="E852" s="303"/>
      <c r="F852" s="303"/>
      <c r="J852" s="113"/>
    </row>
    <row r="853" spans="1:10">
      <c r="J853" s="113"/>
    </row>
    <row r="854" spans="1:10">
      <c r="F854" s="64" t="s">
        <v>292</v>
      </c>
      <c r="G854" s="66">
        <v>2</v>
      </c>
      <c r="H854" s="66">
        <v>45</v>
      </c>
      <c r="I854" s="66">
        <f>+G854*H854</f>
        <v>90</v>
      </c>
      <c r="J854" s="113">
        <v>45</v>
      </c>
    </row>
    <row r="855" spans="1:10">
      <c r="J855" s="113"/>
    </row>
    <row r="856" spans="1:10" ht="60" customHeight="1">
      <c r="A856" s="303" t="s">
        <v>1844</v>
      </c>
      <c r="B856" s="303"/>
      <c r="C856" s="303"/>
      <c r="D856" s="303"/>
      <c r="E856" s="303"/>
      <c r="F856" s="303"/>
      <c r="J856" s="113"/>
    </row>
    <row r="857" spans="1:10">
      <c r="J857" s="113"/>
    </row>
    <row r="858" spans="1:10">
      <c r="F858" s="64" t="s">
        <v>292</v>
      </c>
      <c r="G858" s="66">
        <v>1</v>
      </c>
      <c r="H858" s="66">
        <v>600</v>
      </c>
      <c r="I858" s="66">
        <f>+G858*H858</f>
        <v>600</v>
      </c>
      <c r="J858" s="113">
        <v>600</v>
      </c>
    </row>
    <row r="859" spans="1:10">
      <c r="J859" s="113"/>
    </row>
    <row r="860" spans="1:10" ht="90.75" customHeight="1">
      <c r="A860" s="303" t="s">
        <v>1845</v>
      </c>
      <c r="B860" s="303"/>
      <c r="C860" s="303"/>
      <c r="D860" s="303"/>
      <c r="E860" s="303"/>
      <c r="F860" s="303"/>
      <c r="J860" s="113"/>
    </row>
    <row r="861" spans="1:10">
      <c r="J861" s="113"/>
    </row>
    <row r="862" spans="1:10">
      <c r="F862" s="64" t="s">
        <v>1077</v>
      </c>
      <c r="G862" s="66">
        <v>200</v>
      </c>
      <c r="H862" s="66">
        <v>13</v>
      </c>
      <c r="I862" s="66">
        <f>+G862*H862</f>
        <v>2600</v>
      </c>
      <c r="J862" s="113">
        <v>13</v>
      </c>
    </row>
    <row r="863" spans="1:10">
      <c r="J863" s="113"/>
    </row>
    <row r="864" spans="1:10" ht="119.25" customHeight="1">
      <c r="A864" s="303" t="s">
        <v>1846</v>
      </c>
      <c r="B864" s="303"/>
      <c r="C864" s="303"/>
      <c r="D864" s="303"/>
      <c r="E864" s="303"/>
      <c r="F864" s="303"/>
      <c r="J864" s="113"/>
    </row>
    <row r="865" spans="1:10">
      <c r="F865" s="64" t="s">
        <v>292</v>
      </c>
      <c r="G865" s="66">
        <v>12</v>
      </c>
      <c r="H865" s="66">
        <v>30</v>
      </c>
      <c r="I865" s="66">
        <f>+G865*H865</f>
        <v>360</v>
      </c>
      <c r="J865" s="113">
        <v>30</v>
      </c>
    </row>
    <row r="866" spans="1:10" ht="15" thickBot="1">
      <c r="J866" s="113"/>
    </row>
    <row r="867" spans="1:10" ht="15">
      <c r="C867" s="77" t="s">
        <v>545</v>
      </c>
      <c r="D867" s="77"/>
      <c r="E867" s="77"/>
      <c r="F867" s="77"/>
      <c r="G867" s="78"/>
      <c r="H867" s="78"/>
      <c r="I867" s="78">
        <f>SUM(I781:I866)</f>
        <v>50893</v>
      </c>
      <c r="J867" s="114"/>
    </row>
    <row r="868" spans="1:10">
      <c r="J868" s="113"/>
    </row>
    <row r="869" spans="1:10">
      <c r="J869" s="113"/>
    </row>
    <row r="870" spans="1:10">
      <c r="J870" s="113"/>
    </row>
    <row r="871" spans="1:10">
      <c r="J871" s="113"/>
    </row>
    <row r="872" spans="1:10" ht="15">
      <c r="A872" s="65" t="s">
        <v>26</v>
      </c>
      <c r="J872" s="113"/>
    </row>
    <row r="873" spans="1:10">
      <c r="J873" s="113"/>
    </row>
    <row r="874" spans="1:10" ht="15">
      <c r="A874" s="65" t="s">
        <v>1847</v>
      </c>
      <c r="J874" s="113"/>
    </row>
    <row r="875" spans="1:10">
      <c r="J875" s="113"/>
    </row>
    <row r="876" spans="1:10">
      <c r="J876" s="113"/>
    </row>
    <row r="877" spans="1:10">
      <c r="A877" s="64" t="s">
        <v>1848</v>
      </c>
      <c r="J877" s="113"/>
    </row>
    <row r="878" spans="1:10">
      <c r="A878" s="64" t="s">
        <v>1849</v>
      </c>
      <c r="C878" s="67"/>
      <c r="F878" s="64" t="s">
        <v>1077</v>
      </c>
      <c r="G878" s="66">
        <v>84</v>
      </c>
      <c r="H878" s="66">
        <v>24</v>
      </c>
      <c r="I878" s="66">
        <f>+G878*H878</f>
        <v>2016</v>
      </c>
      <c r="J878" s="113">
        <v>24</v>
      </c>
    </row>
    <row r="879" spans="1:10">
      <c r="A879" s="64" t="s">
        <v>1850</v>
      </c>
      <c r="C879" s="67"/>
      <c r="F879" s="64" t="s">
        <v>1077</v>
      </c>
      <c r="G879" s="66">
        <v>50</v>
      </c>
      <c r="H879" s="66">
        <v>25</v>
      </c>
      <c r="I879" s="66">
        <f>+G879*H879</f>
        <v>1250</v>
      </c>
      <c r="J879" s="113">
        <v>25</v>
      </c>
    </row>
    <row r="880" spans="1:10">
      <c r="A880" s="64" t="s">
        <v>1851</v>
      </c>
      <c r="C880" s="67"/>
      <c r="F880" s="64" t="s">
        <v>1077</v>
      </c>
      <c r="G880" s="66">
        <v>18</v>
      </c>
      <c r="H880" s="66">
        <v>18</v>
      </c>
      <c r="I880" s="66">
        <f>+G880*H880</f>
        <v>324</v>
      </c>
      <c r="J880" s="113">
        <v>18</v>
      </c>
    </row>
    <row r="881" spans="1:10">
      <c r="J881" s="113"/>
    </row>
    <row r="882" spans="1:10">
      <c r="A882" s="64" t="s">
        <v>1852</v>
      </c>
      <c r="J882" s="113"/>
    </row>
    <row r="883" spans="1:10">
      <c r="A883" s="64" t="s">
        <v>3</v>
      </c>
      <c r="C883" s="67"/>
      <c r="F883" s="64" t="s">
        <v>1218</v>
      </c>
      <c r="G883" s="66">
        <v>15</v>
      </c>
      <c r="H883" s="66">
        <v>10</v>
      </c>
      <c r="I883" s="66">
        <f>+G883*H883</f>
        <v>150</v>
      </c>
      <c r="J883" s="113">
        <v>10</v>
      </c>
    </row>
    <row r="884" spans="1:10">
      <c r="A884" s="64" t="s">
        <v>4</v>
      </c>
      <c r="C884" s="67"/>
      <c r="F884" s="64" t="s">
        <v>1218</v>
      </c>
      <c r="G884" s="66">
        <v>8</v>
      </c>
      <c r="H884" s="66">
        <v>11</v>
      </c>
      <c r="I884" s="66">
        <f>+G884*H884</f>
        <v>88</v>
      </c>
      <c r="J884" s="113">
        <v>11</v>
      </c>
    </row>
    <row r="885" spans="1:10">
      <c r="J885" s="113"/>
    </row>
    <row r="886" spans="1:10" ht="30" customHeight="1">
      <c r="A886" s="303" t="s">
        <v>5</v>
      </c>
      <c r="B886" s="303"/>
      <c r="C886" s="303"/>
      <c r="D886" s="303"/>
      <c r="E886" s="303"/>
      <c r="F886" s="303"/>
      <c r="J886" s="113"/>
    </row>
    <row r="887" spans="1:10">
      <c r="J887" s="113"/>
    </row>
    <row r="888" spans="1:10">
      <c r="F888" s="64" t="s">
        <v>50</v>
      </c>
      <c r="G888" s="66">
        <v>1</v>
      </c>
      <c r="H888" s="66">
        <v>500</v>
      </c>
      <c r="I888" s="66">
        <f>+G888*H888</f>
        <v>500</v>
      </c>
      <c r="J888" s="113">
        <v>500</v>
      </c>
    </row>
    <row r="889" spans="1:10">
      <c r="J889" s="113"/>
    </row>
    <row r="890" spans="1:10" ht="105" customHeight="1">
      <c r="A890" s="303" t="s">
        <v>466</v>
      </c>
      <c r="B890" s="303"/>
      <c r="C890" s="303"/>
      <c r="D890" s="303"/>
      <c r="E890" s="303"/>
      <c r="F890" s="303"/>
      <c r="J890" s="113"/>
    </row>
    <row r="891" spans="1:10">
      <c r="F891" s="64" t="s">
        <v>1077</v>
      </c>
      <c r="G891" s="66">
        <v>34</v>
      </c>
      <c r="H891" s="66">
        <v>21</v>
      </c>
      <c r="I891" s="66">
        <f>+G891*H891</f>
        <v>714</v>
      </c>
      <c r="J891" s="113">
        <v>21</v>
      </c>
    </row>
    <row r="892" spans="1:10">
      <c r="J892" s="113"/>
    </row>
    <row r="893" spans="1:10" ht="59.25" customHeight="1">
      <c r="A893" s="303" t="s">
        <v>467</v>
      </c>
      <c r="B893" s="303"/>
      <c r="C893" s="303"/>
      <c r="D893" s="303"/>
      <c r="E893" s="303"/>
      <c r="F893" s="303"/>
      <c r="J893" s="113"/>
    </row>
    <row r="894" spans="1:10">
      <c r="J894" s="113"/>
    </row>
    <row r="895" spans="1:10" ht="15" thickBot="1">
      <c r="F895" s="64" t="s">
        <v>1077</v>
      </c>
      <c r="G895" s="66">
        <v>50</v>
      </c>
      <c r="H895" s="66">
        <v>8</v>
      </c>
      <c r="I895" s="66">
        <f>+G895*H895</f>
        <v>400</v>
      </c>
      <c r="J895" s="113">
        <v>8</v>
      </c>
    </row>
    <row r="896" spans="1:10" ht="15">
      <c r="C896" s="77" t="s">
        <v>545</v>
      </c>
      <c r="D896" s="77"/>
      <c r="E896" s="77"/>
      <c r="F896" s="77"/>
      <c r="G896" s="78"/>
      <c r="H896" s="78"/>
      <c r="I896" s="78">
        <f>SUM(I877:I895)</f>
        <v>5442</v>
      </c>
      <c r="J896" s="114"/>
    </row>
    <row r="897" spans="1:10">
      <c r="J897" s="113"/>
    </row>
    <row r="898" spans="1:10">
      <c r="J898" s="113"/>
    </row>
    <row r="899" spans="1:10" ht="15">
      <c r="A899" s="65" t="s">
        <v>28</v>
      </c>
      <c r="J899" s="113"/>
    </row>
    <row r="900" spans="1:10">
      <c r="J900" s="113"/>
    </row>
    <row r="901" spans="1:10" ht="46.5" customHeight="1">
      <c r="A901" s="303" t="s">
        <v>468</v>
      </c>
      <c r="B901" s="303"/>
      <c r="C901" s="303"/>
      <c r="D901" s="303"/>
      <c r="E901" s="303"/>
      <c r="F901" s="303"/>
      <c r="J901" s="113"/>
    </row>
    <row r="902" spans="1:10">
      <c r="B902" s="64" t="s">
        <v>1075</v>
      </c>
      <c r="J902" s="113"/>
    </row>
    <row r="903" spans="1:10">
      <c r="F903" s="64" t="s">
        <v>1077</v>
      </c>
      <c r="G903" s="66">
        <v>3100</v>
      </c>
      <c r="H903" s="66">
        <v>16</v>
      </c>
      <c r="I903" s="66">
        <f>+G903*H903</f>
        <v>49600</v>
      </c>
      <c r="J903" s="113">
        <v>16</v>
      </c>
    </row>
    <row r="904" spans="1:10">
      <c r="J904" s="113"/>
    </row>
    <row r="905" spans="1:10" ht="90" customHeight="1">
      <c r="A905" s="303" t="s">
        <v>815</v>
      </c>
      <c r="B905" s="303"/>
      <c r="C905" s="303"/>
      <c r="D905" s="303"/>
      <c r="E905" s="303"/>
      <c r="F905" s="303"/>
      <c r="J905" s="113"/>
    </row>
    <row r="906" spans="1:10">
      <c r="J906" s="113"/>
    </row>
    <row r="907" spans="1:10">
      <c r="F907" s="64" t="s">
        <v>292</v>
      </c>
      <c r="G907" s="66">
        <v>72</v>
      </c>
      <c r="H907" s="66">
        <v>195</v>
      </c>
      <c r="I907" s="66">
        <f>+G907*H907</f>
        <v>14040</v>
      </c>
      <c r="J907" s="113">
        <v>195</v>
      </c>
    </row>
    <row r="908" spans="1:10">
      <c r="J908" s="113"/>
    </row>
    <row r="909" spans="1:10" ht="34.5" customHeight="1">
      <c r="A909" s="303" t="s">
        <v>816</v>
      </c>
      <c r="B909" s="303"/>
      <c r="C909" s="303"/>
      <c r="D909" s="303"/>
      <c r="E909" s="303"/>
      <c r="F909" s="303"/>
      <c r="J909" s="113"/>
    </row>
    <row r="910" spans="1:10">
      <c r="J910" s="113"/>
    </row>
    <row r="911" spans="1:10">
      <c r="F911" s="64" t="s">
        <v>292</v>
      </c>
      <c r="G911" s="66">
        <v>14</v>
      </c>
      <c r="H911" s="66">
        <v>195</v>
      </c>
      <c r="I911" s="66">
        <f>+G911*H911</f>
        <v>2730</v>
      </c>
      <c r="J911" s="113">
        <v>195</v>
      </c>
    </row>
    <row r="912" spans="1:10">
      <c r="J912" s="113"/>
    </row>
    <row r="913" spans="1:10" ht="30" customHeight="1">
      <c r="A913" s="303" t="s">
        <v>817</v>
      </c>
      <c r="B913" s="303"/>
      <c r="C913" s="303"/>
      <c r="D913" s="303"/>
      <c r="E913" s="303"/>
      <c r="F913" s="303"/>
      <c r="J913" s="113"/>
    </row>
    <row r="914" spans="1:10">
      <c r="A914" s="64" t="s">
        <v>881</v>
      </c>
      <c r="J914" s="113"/>
    </row>
    <row r="915" spans="1:10">
      <c r="A915" s="64" t="s">
        <v>882</v>
      </c>
      <c r="J915" s="113"/>
    </row>
    <row r="916" spans="1:10">
      <c r="A916" s="64" t="s">
        <v>883</v>
      </c>
      <c r="J916" s="113"/>
    </row>
    <row r="917" spans="1:10">
      <c r="A917" s="64" t="s">
        <v>884</v>
      </c>
      <c r="J917" s="113"/>
    </row>
    <row r="918" spans="1:10">
      <c r="J918" s="113"/>
    </row>
    <row r="919" spans="1:10">
      <c r="F919" s="64" t="s">
        <v>50</v>
      </c>
      <c r="G919" s="66">
        <v>1</v>
      </c>
      <c r="H919" s="66">
        <v>310</v>
      </c>
      <c r="I919" s="66">
        <f>+G919*H919</f>
        <v>310</v>
      </c>
      <c r="J919" s="113">
        <v>310</v>
      </c>
    </row>
    <row r="920" spans="1:10">
      <c r="J920" s="113"/>
    </row>
    <row r="921" spans="1:10" ht="81" customHeight="1">
      <c r="A921" s="303" t="s">
        <v>885</v>
      </c>
      <c r="B921" s="303"/>
      <c r="C921" s="303"/>
      <c r="D921" s="303"/>
      <c r="E921" s="303"/>
      <c r="F921" s="303"/>
      <c r="J921" s="113"/>
    </row>
    <row r="922" spans="1:10">
      <c r="A922" s="64" t="s">
        <v>1816</v>
      </c>
      <c r="F922" s="64" t="s">
        <v>886</v>
      </c>
      <c r="G922" s="66">
        <v>870</v>
      </c>
      <c r="H922" s="66">
        <v>10</v>
      </c>
      <c r="I922" s="66">
        <f>+G922*H922</f>
        <v>8700</v>
      </c>
      <c r="J922" s="113">
        <v>10</v>
      </c>
    </row>
    <row r="923" spans="1:10">
      <c r="A923" s="64" t="s">
        <v>887</v>
      </c>
      <c r="F923" s="64" t="s">
        <v>886</v>
      </c>
      <c r="G923" s="66">
        <v>320</v>
      </c>
      <c r="H923" s="66">
        <v>12</v>
      </c>
      <c r="I923" s="66">
        <f>+G923*H923</f>
        <v>3840</v>
      </c>
      <c r="J923" s="113">
        <v>12</v>
      </c>
    </row>
    <row r="924" spans="1:10">
      <c r="J924" s="113"/>
    </row>
    <row r="925" spans="1:10" ht="46.5" customHeight="1">
      <c r="A925" s="303" t="s">
        <v>888</v>
      </c>
      <c r="B925" s="303"/>
      <c r="C925" s="303"/>
      <c r="D925" s="303"/>
      <c r="E925" s="303"/>
      <c r="F925" s="303"/>
      <c r="J925" s="113"/>
    </row>
    <row r="926" spans="1:10">
      <c r="J926" s="113"/>
    </row>
    <row r="927" spans="1:10">
      <c r="F927" s="64" t="s">
        <v>292</v>
      </c>
      <c r="G927" s="66">
        <v>20</v>
      </c>
      <c r="H927" s="66">
        <v>630</v>
      </c>
      <c r="I927" s="66">
        <f>+G927*H927</f>
        <v>12600</v>
      </c>
      <c r="J927" s="113">
        <v>630</v>
      </c>
    </row>
    <row r="928" spans="1:10">
      <c r="J928" s="113"/>
    </row>
    <row r="929" spans="1:10">
      <c r="A929" s="64" t="s">
        <v>889</v>
      </c>
      <c r="J929" s="113"/>
    </row>
    <row r="930" spans="1:10">
      <c r="B930" s="64" t="s">
        <v>887</v>
      </c>
      <c r="F930" s="64" t="s">
        <v>1077</v>
      </c>
      <c r="G930" s="66">
        <v>15</v>
      </c>
      <c r="H930" s="66">
        <v>7</v>
      </c>
      <c r="I930" s="66">
        <f>+G930*H930</f>
        <v>105</v>
      </c>
      <c r="J930" s="113">
        <v>7</v>
      </c>
    </row>
    <row r="931" spans="1:10">
      <c r="B931" s="64" t="s">
        <v>890</v>
      </c>
      <c r="F931" s="64" t="s">
        <v>1077</v>
      </c>
      <c r="G931" s="66">
        <v>18</v>
      </c>
      <c r="H931" s="66">
        <v>8</v>
      </c>
      <c r="I931" s="66">
        <f>+G931*H931</f>
        <v>144</v>
      </c>
      <c r="J931" s="113">
        <v>8</v>
      </c>
    </row>
    <row r="932" spans="1:10">
      <c r="J932" s="113"/>
    </row>
    <row r="933" spans="1:10" ht="32.25" customHeight="1">
      <c r="A933" s="303" t="s">
        <v>891</v>
      </c>
      <c r="B933" s="304"/>
      <c r="C933" s="304"/>
      <c r="D933" s="304"/>
      <c r="E933" s="304"/>
      <c r="F933" s="304"/>
      <c r="G933" s="304"/>
      <c r="J933" s="113"/>
    </row>
    <row r="934" spans="1:10">
      <c r="A934" s="80" t="s">
        <v>892</v>
      </c>
      <c r="F934" s="64" t="s">
        <v>1077</v>
      </c>
      <c r="G934" s="66">
        <v>150</v>
      </c>
      <c r="H934" s="66">
        <v>15</v>
      </c>
      <c r="I934" s="66">
        <f>+G934*H934</f>
        <v>2250</v>
      </c>
      <c r="J934" s="113">
        <v>15</v>
      </c>
    </row>
    <row r="935" spans="1:10">
      <c r="A935" s="64" t="s">
        <v>893</v>
      </c>
      <c r="C935" s="64" t="s">
        <v>894</v>
      </c>
      <c r="F935" s="64" t="s">
        <v>1077</v>
      </c>
      <c r="G935" s="66">
        <v>30</v>
      </c>
      <c r="H935" s="66">
        <v>17</v>
      </c>
      <c r="I935" s="66">
        <f>+G935*H935</f>
        <v>510</v>
      </c>
      <c r="J935" s="113">
        <v>17</v>
      </c>
    </row>
    <row r="936" spans="1:10">
      <c r="A936" s="64" t="s">
        <v>895</v>
      </c>
      <c r="F936" s="64" t="s">
        <v>1077</v>
      </c>
      <c r="G936" s="66">
        <v>30</v>
      </c>
      <c r="H936" s="66">
        <v>10</v>
      </c>
      <c r="I936" s="66">
        <f>+G936*H936</f>
        <v>300</v>
      </c>
      <c r="J936" s="113">
        <v>10</v>
      </c>
    </row>
    <row r="937" spans="1:10">
      <c r="A937" s="64" t="s">
        <v>896</v>
      </c>
      <c r="F937" s="64" t="s">
        <v>1077</v>
      </c>
      <c r="G937" s="66">
        <v>40</v>
      </c>
      <c r="H937" s="66">
        <v>7</v>
      </c>
      <c r="I937" s="66">
        <f>+G937*H937</f>
        <v>280</v>
      </c>
      <c r="J937" s="113">
        <v>7</v>
      </c>
    </row>
    <row r="938" spans="1:10">
      <c r="A938" s="64" t="s">
        <v>897</v>
      </c>
      <c r="F938" s="64" t="s">
        <v>1077</v>
      </c>
      <c r="G938" s="66">
        <v>13</v>
      </c>
      <c r="H938" s="66">
        <v>6</v>
      </c>
      <c r="I938" s="66">
        <f>+G938*H938</f>
        <v>78</v>
      </c>
      <c r="J938" s="113">
        <v>6</v>
      </c>
    </row>
    <row r="939" spans="1:10">
      <c r="J939" s="113"/>
    </row>
    <row r="940" spans="1:10" ht="33" customHeight="1">
      <c r="A940" s="303" t="s">
        <v>898</v>
      </c>
      <c r="B940" s="303"/>
      <c r="C940" s="303"/>
      <c r="D940" s="303"/>
      <c r="E940" s="303"/>
      <c r="F940" s="303"/>
      <c r="J940" s="113"/>
    </row>
    <row r="941" spans="1:10">
      <c r="B941" s="64" t="s">
        <v>899</v>
      </c>
      <c r="C941" s="64" t="s">
        <v>900</v>
      </c>
      <c r="F941" s="64" t="s">
        <v>1218</v>
      </c>
      <c r="G941" s="66">
        <v>13</v>
      </c>
      <c r="H941" s="66">
        <v>45</v>
      </c>
      <c r="I941" s="66">
        <f>+G941*H941</f>
        <v>585</v>
      </c>
      <c r="J941" s="113">
        <v>45</v>
      </c>
    </row>
    <row r="942" spans="1:10">
      <c r="B942" s="64" t="s">
        <v>901</v>
      </c>
      <c r="C942" s="64" t="s">
        <v>902</v>
      </c>
      <c r="F942" s="64" t="s">
        <v>1077</v>
      </c>
      <c r="G942" s="66">
        <v>8</v>
      </c>
      <c r="H942" s="66">
        <v>70</v>
      </c>
      <c r="I942" s="66">
        <f>+G942*H942</f>
        <v>560</v>
      </c>
      <c r="J942" s="113">
        <v>70</v>
      </c>
    </row>
    <row r="943" spans="1:10">
      <c r="B943" s="64" t="s">
        <v>1523</v>
      </c>
      <c r="F943" s="64" t="s">
        <v>1077</v>
      </c>
      <c r="G943" s="66">
        <v>6</v>
      </c>
      <c r="H943" s="66">
        <v>75</v>
      </c>
      <c r="I943" s="66">
        <f>+G943*H943</f>
        <v>450</v>
      </c>
      <c r="J943" s="113">
        <v>75</v>
      </c>
    </row>
    <row r="944" spans="1:10">
      <c r="J944" s="113"/>
    </row>
    <row r="945" spans="1:10" ht="63.75" customHeight="1">
      <c r="A945" s="303" t="s">
        <v>1222</v>
      </c>
      <c r="B945" s="303"/>
      <c r="C945" s="303"/>
      <c r="D945" s="303"/>
      <c r="E945" s="303"/>
      <c r="F945" s="303"/>
      <c r="J945" s="113"/>
    </row>
    <row r="946" spans="1:10">
      <c r="A946" s="64" t="s">
        <v>1223</v>
      </c>
      <c r="J946" s="113"/>
    </row>
    <row r="947" spans="1:10">
      <c r="A947" s="64" t="s">
        <v>1224</v>
      </c>
      <c r="J947" s="113"/>
    </row>
    <row r="948" spans="1:10">
      <c r="A948" s="64" t="s">
        <v>1225</v>
      </c>
      <c r="J948" s="113"/>
    </row>
    <row r="949" spans="1:10">
      <c r="A949" s="64" t="s">
        <v>1226</v>
      </c>
      <c r="J949" s="113"/>
    </row>
    <row r="950" spans="1:10">
      <c r="A950" s="64" t="s">
        <v>1227</v>
      </c>
      <c r="J950" s="113"/>
    </row>
    <row r="951" spans="1:10">
      <c r="A951" s="64" t="s">
        <v>1228</v>
      </c>
      <c r="J951" s="113"/>
    </row>
    <row r="952" spans="1:10">
      <c r="A952" s="64" t="s">
        <v>1229</v>
      </c>
      <c r="J952" s="113"/>
    </row>
    <row r="953" spans="1:10">
      <c r="A953" s="64" t="s">
        <v>1230</v>
      </c>
      <c r="J953" s="113"/>
    </row>
    <row r="954" spans="1:10">
      <c r="A954" s="80" t="s">
        <v>1371</v>
      </c>
      <c r="J954" s="113"/>
    </row>
    <row r="955" spans="1:10">
      <c r="A955" s="80" t="s">
        <v>1372</v>
      </c>
      <c r="J955" s="113"/>
    </row>
    <row r="956" spans="1:10">
      <c r="A956" s="64" t="s">
        <v>1373</v>
      </c>
      <c r="J956" s="113"/>
    </row>
    <row r="957" spans="1:10">
      <c r="A957" s="64" t="s">
        <v>1374</v>
      </c>
      <c r="J957" s="113"/>
    </row>
    <row r="958" spans="1:10">
      <c r="A958" s="64" t="s">
        <v>1375</v>
      </c>
      <c r="J958" s="113"/>
    </row>
    <row r="959" spans="1:10">
      <c r="A959" s="64" t="s">
        <v>1376</v>
      </c>
      <c r="J959" s="113"/>
    </row>
    <row r="960" spans="1:10">
      <c r="A960" s="64" t="s">
        <v>1377</v>
      </c>
      <c r="J960" s="113"/>
    </row>
    <row r="961" spans="1:10">
      <c r="A961" s="64" t="s">
        <v>1378</v>
      </c>
      <c r="J961" s="113"/>
    </row>
    <row r="962" spans="1:10">
      <c r="A962" s="64" t="s">
        <v>1379</v>
      </c>
      <c r="J962" s="113"/>
    </row>
    <row r="963" spans="1:10">
      <c r="J963" s="113"/>
    </row>
    <row r="964" spans="1:10">
      <c r="F964" s="64" t="s">
        <v>50</v>
      </c>
      <c r="G964" s="66">
        <v>1</v>
      </c>
      <c r="H964" s="66">
        <v>39700</v>
      </c>
      <c r="I964" s="66">
        <f>+G964*H964</f>
        <v>39700</v>
      </c>
      <c r="J964" s="113">
        <v>39700</v>
      </c>
    </row>
    <row r="965" spans="1:10">
      <c r="J965" s="113"/>
    </row>
    <row r="966" spans="1:10" ht="59.25" customHeight="1">
      <c r="A966" s="303" t="s">
        <v>1380</v>
      </c>
      <c r="B966" s="303"/>
      <c r="C966" s="303"/>
      <c r="D966" s="303"/>
      <c r="E966" s="303"/>
      <c r="F966" s="303"/>
      <c r="J966" s="113"/>
    </row>
    <row r="967" spans="1:10">
      <c r="J967" s="113"/>
    </row>
    <row r="968" spans="1:10">
      <c r="A968" s="64" t="s">
        <v>1223</v>
      </c>
      <c r="J968" s="113"/>
    </row>
    <row r="969" spans="1:10">
      <c r="A969" s="64" t="s">
        <v>1381</v>
      </c>
      <c r="J969" s="113"/>
    </row>
    <row r="970" spans="1:10">
      <c r="A970" s="64" t="s">
        <v>1226</v>
      </c>
      <c r="J970" s="113"/>
    </row>
    <row r="971" spans="1:10">
      <c r="A971" s="64" t="s">
        <v>1227</v>
      </c>
      <c r="J971" s="113"/>
    </row>
    <row r="972" spans="1:10">
      <c r="A972" s="64" t="s">
        <v>1228</v>
      </c>
      <c r="J972" s="113"/>
    </row>
    <row r="973" spans="1:10">
      <c r="A973" s="64" t="s">
        <v>1229</v>
      </c>
      <c r="J973" s="113"/>
    </row>
    <row r="974" spans="1:10">
      <c r="A974" s="64" t="s">
        <v>1230</v>
      </c>
      <c r="J974" s="113"/>
    </row>
    <row r="975" spans="1:10">
      <c r="A975" s="80" t="s">
        <v>1371</v>
      </c>
      <c r="J975" s="113"/>
    </row>
    <row r="976" spans="1:10">
      <c r="A976" s="80" t="s">
        <v>1372</v>
      </c>
      <c r="J976" s="113"/>
    </row>
    <row r="977" spans="1:10">
      <c r="A977" s="64" t="s">
        <v>1373</v>
      </c>
      <c r="J977" s="113"/>
    </row>
    <row r="978" spans="1:10">
      <c r="A978" s="64" t="s">
        <v>1374</v>
      </c>
      <c r="J978" s="113"/>
    </row>
    <row r="979" spans="1:10">
      <c r="J979" s="113"/>
    </row>
    <row r="980" spans="1:10" ht="33" customHeight="1">
      <c r="A980" s="303" t="s">
        <v>1379</v>
      </c>
      <c r="B980" s="303"/>
      <c r="C980" s="303"/>
      <c r="D980" s="303"/>
      <c r="E980" s="303"/>
      <c r="F980" s="303"/>
      <c r="J980" s="113"/>
    </row>
    <row r="981" spans="1:10">
      <c r="J981" s="113"/>
    </row>
    <row r="982" spans="1:10">
      <c r="F982" s="64" t="s">
        <v>50</v>
      </c>
      <c r="G982" s="66">
        <v>1</v>
      </c>
      <c r="H982" s="66">
        <v>19220</v>
      </c>
      <c r="I982" s="66">
        <f>+G982*H982</f>
        <v>19220</v>
      </c>
      <c r="J982" s="113">
        <v>19220</v>
      </c>
    </row>
    <row r="983" spans="1:10">
      <c r="J983" s="113"/>
    </row>
    <row r="984" spans="1:10">
      <c r="A984" s="64" t="s">
        <v>1382</v>
      </c>
      <c r="J984" s="113"/>
    </row>
    <row r="985" spans="1:10">
      <c r="J985" s="113"/>
    </row>
    <row r="986" spans="1:10">
      <c r="F986" s="64" t="s">
        <v>292</v>
      </c>
      <c r="G986" s="66">
        <v>1</v>
      </c>
      <c r="H986" s="66">
        <v>150</v>
      </c>
      <c r="I986" s="66">
        <f>+G986*H986</f>
        <v>150</v>
      </c>
      <c r="J986" s="113">
        <v>150</v>
      </c>
    </row>
    <row r="987" spans="1:10">
      <c r="J987" s="113"/>
    </row>
    <row r="988" spans="1:10" ht="36.75" customHeight="1">
      <c r="A988" s="303" t="s">
        <v>1383</v>
      </c>
      <c r="B988" s="303"/>
      <c r="C988" s="303"/>
      <c r="D988" s="303"/>
      <c r="E988" s="303"/>
      <c r="F988" s="303"/>
      <c r="J988" s="113"/>
    </row>
    <row r="989" spans="1:10">
      <c r="J989" s="113"/>
    </row>
    <row r="990" spans="1:10">
      <c r="F990" s="64" t="s">
        <v>292</v>
      </c>
      <c r="G990" s="66">
        <v>4</v>
      </c>
      <c r="H990" s="66">
        <v>65</v>
      </c>
      <c r="I990" s="66">
        <f>+G990*H990</f>
        <v>260</v>
      </c>
      <c r="J990" s="113">
        <v>65</v>
      </c>
    </row>
    <row r="991" spans="1:10">
      <c r="J991" s="113"/>
    </row>
    <row r="992" spans="1:10" ht="75" customHeight="1">
      <c r="A992" s="303" t="s">
        <v>61</v>
      </c>
      <c r="B992" s="303"/>
      <c r="C992" s="303"/>
      <c r="D992" s="303"/>
      <c r="E992" s="303"/>
      <c r="F992" s="303"/>
      <c r="J992" s="113"/>
    </row>
    <row r="993" spans="1:10">
      <c r="A993" s="64" t="s">
        <v>62</v>
      </c>
      <c r="C993" s="64" t="s">
        <v>63</v>
      </c>
      <c r="H993" s="66">
        <v>9</v>
      </c>
      <c r="J993" s="113">
        <v>9</v>
      </c>
    </row>
    <row r="994" spans="1:10">
      <c r="A994" s="80" t="s">
        <v>64</v>
      </c>
      <c r="F994" s="64" t="s">
        <v>1077</v>
      </c>
      <c r="G994" s="66">
        <v>23</v>
      </c>
      <c r="H994" s="66">
        <v>6</v>
      </c>
      <c r="I994" s="66">
        <f>+G994*H994</f>
        <v>138</v>
      </c>
      <c r="J994" s="113">
        <v>6</v>
      </c>
    </row>
    <row r="995" spans="1:10" ht="15" thickBot="1">
      <c r="J995" s="113"/>
    </row>
    <row r="996" spans="1:10" ht="15">
      <c r="C996" s="77" t="s">
        <v>545</v>
      </c>
      <c r="D996" s="77"/>
      <c r="E996" s="77"/>
      <c r="F996" s="77"/>
      <c r="G996" s="78"/>
      <c r="H996" s="78"/>
      <c r="I996" s="78">
        <f>SUM(I901:I995)</f>
        <v>156550</v>
      </c>
      <c r="J996" s="114"/>
    </row>
    <row r="997" spans="1:10">
      <c r="J997" s="113"/>
    </row>
    <row r="998" spans="1:10">
      <c r="J998" s="113"/>
    </row>
    <row r="999" spans="1:10" ht="15">
      <c r="A999" s="65" t="s">
        <v>764</v>
      </c>
      <c r="J999" s="113"/>
    </row>
    <row r="1000" spans="1:10">
      <c r="J1000" s="113"/>
    </row>
    <row r="1001" spans="1:10">
      <c r="J1001" s="113"/>
    </row>
    <row r="1002" spans="1:10" ht="64.5" customHeight="1">
      <c r="A1002" s="303" t="s">
        <v>765</v>
      </c>
      <c r="B1002" s="303"/>
      <c r="C1002" s="303"/>
      <c r="D1002" s="303"/>
      <c r="E1002" s="303"/>
      <c r="F1002" s="303"/>
      <c r="J1002" s="113"/>
    </row>
    <row r="1003" spans="1:10">
      <c r="B1003" s="64" t="s">
        <v>1075</v>
      </c>
      <c r="J1003" s="113"/>
    </row>
    <row r="1004" spans="1:10">
      <c r="A1004" s="64" t="s">
        <v>766</v>
      </c>
      <c r="C1004" s="67"/>
      <c r="F1004" s="64" t="s">
        <v>1077</v>
      </c>
      <c r="G1004" s="66">
        <v>180</v>
      </c>
      <c r="H1004" s="66">
        <v>13</v>
      </c>
      <c r="I1004" s="66">
        <f>+G1004*H1004</f>
        <v>2340</v>
      </c>
      <c r="J1004" s="113">
        <v>13</v>
      </c>
    </row>
    <row r="1005" spans="1:10">
      <c r="A1005" s="64" t="s">
        <v>767</v>
      </c>
      <c r="F1005" s="64" t="s">
        <v>1077</v>
      </c>
      <c r="G1005" s="66">
        <v>63</v>
      </c>
      <c r="H1005" s="66">
        <v>6</v>
      </c>
      <c r="I1005" s="66">
        <f>+G1005*H1005</f>
        <v>378</v>
      </c>
      <c r="J1005" s="113">
        <v>6</v>
      </c>
    </row>
    <row r="1006" spans="1:10">
      <c r="A1006" s="64" t="s">
        <v>911</v>
      </c>
      <c r="F1006" s="64" t="s">
        <v>1077</v>
      </c>
      <c r="G1006" s="66">
        <v>32</v>
      </c>
      <c r="H1006" s="66">
        <v>7</v>
      </c>
      <c r="I1006" s="66">
        <f>+G1006*H1006</f>
        <v>224</v>
      </c>
      <c r="J1006" s="113">
        <v>7</v>
      </c>
    </row>
    <row r="1007" spans="1:10">
      <c r="J1007" s="113"/>
    </row>
    <row r="1008" spans="1:10" ht="36.75" customHeight="1">
      <c r="A1008" s="303" t="s">
        <v>912</v>
      </c>
      <c r="B1008" s="303"/>
      <c r="C1008" s="303"/>
      <c r="D1008" s="303"/>
      <c r="E1008" s="303"/>
      <c r="F1008" s="303"/>
      <c r="J1008" s="113"/>
    </row>
    <row r="1009" spans="1:10">
      <c r="J1009" s="113"/>
    </row>
    <row r="1010" spans="1:10">
      <c r="F1010" s="64" t="s">
        <v>292</v>
      </c>
      <c r="G1010" s="66">
        <v>7</v>
      </c>
      <c r="H1010" s="66">
        <v>65</v>
      </c>
      <c r="I1010" s="66">
        <f>+G1010*H1010</f>
        <v>455</v>
      </c>
      <c r="J1010" s="113">
        <v>65</v>
      </c>
    </row>
    <row r="1011" spans="1:10">
      <c r="J1011" s="113"/>
    </row>
    <row r="1012" spans="1:10">
      <c r="A1012" s="64" t="s">
        <v>913</v>
      </c>
      <c r="J1012" s="113"/>
    </row>
    <row r="1013" spans="1:10">
      <c r="A1013" s="64" t="s">
        <v>914</v>
      </c>
      <c r="J1013" s="113"/>
    </row>
    <row r="1014" spans="1:10">
      <c r="A1014" s="64" t="s">
        <v>915</v>
      </c>
      <c r="J1014" s="113"/>
    </row>
    <row r="1015" spans="1:10">
      <c r="A1015" s="64" t="s">
        <v>916</v>
      </c>
      <c r="J1015" s="113"/>
    </row>
    <row r="1016" spans="1:10">
      <c r="A1016" s="64" t="s">
        <v>917</v>
      </c>
      <c r="J1016" s="113"/>
    </row>
    <row r="1017" spans="1:10">
      <c r="A1017" s="64" t="s">
        <v>1505</v>
      </c>
      <c r="J1017" s="113"/>
    </row>
    <row r="1018" spans="1:10">
      <c r="A1018" s="64" t="s">
        <v>747</v>
      </c>
      <c r="J1018" s="113"/>
    </row>
    <row r="1019" spans="1:10">
      <c r="A1019" s="64" t="s">
        <v>748</v>
      </c>
      <c r="J1019" s="113"/>
    </row>
    <row r="1020" spans="1:10">
      <c r="A1020" s="64" t="s">
        <v>749</v>
      </c>
      <c r="J1020" s="113"/>
    </row>
    <row r="1021" spans="1:10">
      <c r="A1021" s="64" t="s">
        <v>750</v>
      </c>
      <c r="J1021" s="113"/>
    </row>
    <row r="1022" spans="1:10">
      <c r="J1022" s="113"/>
    </row>
    <row r="1023" spans="1:10">
      <c r="F1023" s="64" t="s">
        <v>292</v>
      </c>
      <c r="G1023" s="66">
        <v>1</v>
      </c>
      <c r="H1023" s="66">
        <v>7800</v>
      </c>
      <c r="I1023" s="66">
        <f>+G1023*H1023</f>
        <v>7800</v>
      </c>
      <c r="J1023" s="113">
        <v>7800</v>
      </c>
    </row>
    <row r="1024" spans="1:10">
      <c r="J1024" s="113"/>
    </row>
    <row r="1025" spans="1:10" ht="75" customHeight="1">
      <c r="A1025" s="303" t="s">
        <v>751</v>
      </c>
      <c r="B1025" s="303"/>
      <c r="C1025" s="303"/>
      <c r="D1025" s="303"/>
      <c r="E1025" s="303"/>
      <c r="F1025" s="303"/>
      <c r="J1025" s="113"/>
    </row>
    <row r="1026" spans="1:10">
      <c r="J1026" s="113"/>
    </row>
    <row r="1027" spans="1:10">
      <c r="F1027" s="64" t="s">
        <v>292</v>
      </c>
      <c r="G1027" s="66">
        <v>1</v>
      </c>
      <c r="H1027" s="66">
        <v>650</v>
      </c>
      <c r="I1027" s="66">
        <f>+G1027*H1027</f>
        <v>650</v>
      </c>
      <c r="J1027" s="113">
        <v>650</v>
      </c>
    </row>
    <row r="1028" spans="1:10">
      <c r="J1028" s="113"/>
    </row>
    <row r="1029" spans="1:10">
      <c r="A1029" s="64" t="s">
        <v>752</v>
      </c>
      <c r="J1029" s="113"/>
    </row>
    <row r="1030" spans="1:10">
      <c r="J1030" s="113"/>
    </row>
    <row r="1031" spans="1:10">
      <c r="F1031" s="64" t="s">
        <v>292</v>
      </c>
      <c r="G1031" s="66">
        <v>1</v>
      </c>
      <c r="H1031" s="66">
        <v>200</v>
      </c>
      <c r="I1031" s="66">
        <f>+G1031*H1031</f>
        <v>200</v>
      </c>
      <c r="J1031" s="113">
        <v>200</v>
      </c>
    </row>
    <row r="1032" spans="1:10">
      <c r="J1032" s="113"/>
    </row>
    <row r="1033" spans="1:10" ht="40.5" customHeight="1">
      <c r="A1033" s="303" t="s">
        <v>753</v>
      </c>
      <c r="B1033" s="303"/>
      <c r="C1033" s="303"/>
      <c r="D1033" s="303"/>
      <c r="E1033" s="303"/>
      <c r="F1033" s="303"/>
      <c r="J1033" s="113"/>
    </row>
    <row r="1034" spans="1:10">
      <c r="J1034" s="113"/>
    </row>
    <row r="1035" spans="1:10">
      <c r="F1035" s="64" t="s">
        <v>292</v>
      </c>
      <c r="G1035" s="66">
        <v>3</v>
      </c>
      <c r="H1035" s="66">
        <v>32</v>
      </c>
      <c r="I1035" s="66">
        <f>+G1035*H1035</f>
        <v>96</v>
      </c>
      <c r="J1035" s="113">
        <v>32</v>
      </c>
    </row>
    <row r="1036" spans="1:10">
      <c r="J1036" s="113"/>
    </row>
    <row r="1037" spans="1:10" ht="43.5" customHeight="1">
      <c r="A1037" s="303" t="s">
        <v>1806</v>
      </c>
      <c r="B1037" s="303"/>
      <c r="C1037" s="303"/>
      <c r="D1037" s="303"/>
      <c r="E1037" s="303"/>
      <c r="F1037" s="303"/>
      <c r="J1037" s="113"/>
    </row>
    <row r="1038" spans="1:10">
      <c r="A1038" s="64" t="s">
        <v>1807</v>
      </c>
      <c r="B1038" s="67"/>
      <c r="J1038" s="113"/>
    </row>
    <row r="1039" spans="1:10">
      <c r="J1039" s="113"/>
    </row>
    <row r="1040" spans="1:10">
      <c r="F1040" s="64" t="s">
        <v>292</v>
      </c>
      <c r="G1040" s="66">
        <v>3</v>
      </c>
      <c r="H1040" s="66">
        <v>140</v>
      </c>
      <c r="I1040" s="66">
        <f>+G1040*H1040</f>
        <v>420</v>
      </c>
      <c r="J1040" s="113">
        <v>140</v>
      </c>
    </row>
    <row r="1041" spans="1:10">
      <c r="J1041" s="113"/>
    </row>
    <row r="1042" spans="1:10" ht="46.5" customHeight="1">
      <c r="A1042" s="303" t="s">
        <v>1503</v>
      </c>
      <c r="B1042" s="303"/>
      <c r="C1042" s="303"/>
      <c r="D1042" s="303"/>
      <c r="E1042" s="303"/>
      <c r="F1042" s="303"/>
      <c r="J1042" s="113"/>
    </row>
    <row r="1043" spans="1:10">
      <c r="J1043" s="113"/>
    </row>
    <row r="1044" spans="1:10">
      <c r="F1044" s="64" t="s">
        <v>292</v>
      </c>
      <c r="G1044" s="66">
        <v>1</v>
      </c>
      <c r="H1044" s="66">
        <v>50</v>
      </c>
      <c r="I1044" s="66">
        <f>+G1044*H1044</f>
        <v>50</v>
      </c>
      <c r="J1044" s="113">
        <v>50</v>
      </c>
    </row>
    <row r="1045" spans="1:10" ht="15" thickBot="1">
      <c r="J1045" s="113"/>
    </row>
    <row r="1046" spans="1:10" ht="15">
      <c r="C1046" s="77" t="s">
        <v>545</v>
      </c>
      <c r="D1046" s="77"/>
      <c r="E1046" s="77"/>
      <c r="F1046" s="77"/>
      <c r="G1046" s="78"/>
      <c r="H1046" s="78"/>
      <c r="I1046" s="78">
        <f>SUM(I1003:I1045)</f>
        <v>12613</v>
      </c>
      <c r="J1046" s="114"/>
    </row>
    <row r="1047" spans="1:10">
      <c r="J1047" s="113"/>
    </row>
    <row r="1048" spans="1:10">
      <c r="J1048" s="113"/>
    </row>
    <row r="1049" spans="1:10">
      <c r="J1049" s="113"/>
    </row>
    <row r="1050" spans="1:10" ht="15">
      <c r="A1050" s="65" t="s">
        <v>30</v>
      </c>
      <c r="J1050" s="113"/>
    </row>
    <row r="1051" spans="1:10">
      <c r="J1051" s="113"/>
    </row>
    <row r="1052" spans="1:10" ht="15">
      <c r="A1052" s="65" t="s">
        <v>31</v>
      </c>
      <c r="J1052" s="113"/>
    </row>
    <row r="1053" spans="1:10">
      <c r="J1053" s="113"/>
    </row>
    <row r="1054" spans="1:10">
      <c r="J1054" s="113"/>
    </row>
    <row r="1055" spans="1:10" ht="102.75" customHeight="1">
      <c r="A1055" s="303" t="s">
        <v>163</v>
      </c>
      <c r="B1055" s="303"/>
      <c r="C1055" s="303"/>
      <c r="D1055" s="303"/>
      <c r="E1055" s="303"/>
      <c r="F1055" s="303"/>
      <c r="J1055" s="113"/>
    </row>
    <row r="1056" spans="1:10">
      <c r="J1056" s="113"/>
    </row>
    <row r="1057" spans="1:10">
      <c r="F1057" s="64" t="s">
        <v>1077</v>
      </c>
      <c r="G1057" s="66">
        <v>52</v>
      </c>
      <c r="H1057" s="66">
        <v>45</v>
      </c>
      <c r="I1057" s="66">
        <f>+G1057*H1057</f>
        <v>2340</v>
      </c>
      <c r="J1057" s="113">
        <v>45</v>
      </c>
    </row>
    <row r="1058" spans="1:10">
      <c r="J1058" s="113"/>
    </row>
    <row r="1059" spans="1:10" ht="32.25" customHeight="1">
      <c r="A1059" s="303" t="s">
        <v>141</v>
      </c>
      <c r="B1059" s="303"/>
      <c r="C1059" s="303"/>
      <c r="D1059" s="303"/>
      <c r="E1059" s="303"/>
      <c r="F1059" s="303"/>
      <c r="J1059" s="113"/>
    </row>
    <row r="1060" spans="1:10">
      <c r="A1060" s="64" t="s">
        <v>806</v>
      </c>
      <c r="C1060" s="64" t="s">
        <v>807</v>
      </c>
      <c r="H1060" s="66">
        <v>37</v>
      </c>
      <c r="J1060" s="113">
        <v>37</v>
      </c>
    </row>
    <row r="1061" spans="1:10">
      <c r="A1061" s="64" t="s">
        <v>808</v>
      </c>
      <c r="J1061" s="113"/>
    </row>
    <row r="1062" spans="1:10">
      <c r="A1062" s="64" t="s">
        <v>809</v>
      </c>
      <c r="F1062" s="64" t="s">
        <v>1077</v>
      </c>
      <c r="G1062" s="66">
        <v>15</v>
      </c>
      <c r="H1062" s="66">
        <v>53</v>
      </c>
      <c r="I1062" s="66">
        <f>+G1062*H1062</f>
        <v>795</v>
      </c>
      <c r="J1062" s="113">
        <v>53</v>
      </c>
    </row>
    <row r="1063" spans="1:10">
      <c r="J1063" s="113"/>
    </row>
    <row r="1064" spans="1:10">
      <c r="J1064" s="113"/>
    </row>
    <row r="1065" spans="1:10" ht="46.5" customHeight="1">
      <c r="A1065" s="303" t="s">
        <v>247</v>
      </c>
      <c r="B1065" s="303"/>
      <c r="C1065" s="303"/>
      <c r="D1065" s="303"/>
      <c r="E1065" s="303"/>
      <c r="F1065" s="303"/>
      <c r="J1065" s="113"/>
    </row>
    <row r="1066" spans="1:10">
      <c r="A1066" s="64" t="s">
        <v>248</v>
      </c>
      <c r="J1066" s="113"/>
    </row>
    <row r="1067" spans="1:10">
      <c r="F1067" s="64" t="s">
        <v>292</v>
      </c>
      <c r="G1067" s="66">
        <v>8</v>
      </c>
      <c r="H1067" s="66">
        <v>150</v>
      </c>
      <c r="I1067" s="66">
        <f>+G1067*H1067</f>
        <v>1200</v>
      </c>
      <c r="J1067" s="113">
        <v>150</v>
      </c>
    </row>
    <row r="1068" spans="1:10">
      <c r="J1068" s="113"/>
    </row>
    <row r="1069" spans="1:10" ht="45.75" customHeight="1">
      <c r="A1069" s="303" t="s">
        <v>249</v>
      </c>
      <c r="B1069" s="303"/>
      <c r="C1069" s="303"/>
      <c r="D1069" s="303"/>
      <c r="E1069" s="303"/>
      <c r="F1069" s="303"/>
      <c r="J1069" s="113"/>
    </row>
    <row r="1070" spans="1:10">
      <c r="F1070" s="64" t="s">
        <v>292</v>
      </c>
      <c r="G1070" s="66">
        <v>8</v>
      </c>
      <c r="H1070" s="66">
        <v>90</v>
      </c>
      <c r="I1070" s="66">
        <f>+G1070*H1070</f>
        <v>720</v>
      </c>
      <c r="J1070" s="113">
        <v>90</v>
      </c>
    </row>
    <row r="1071" spans="1:10">
      <c r="J1071" s="113"/>
    </row>
    <row r="1072" spans="1:10" ht="32.25" customHeight="1">
      <c r="A1072" s="303" t="s">
        <v>250</v>
      </c>
      <c r="B1072" s="303"/>
      <c r="C1072" s="303"/>
      <c r="D1072" s="303"/>
      <c r="E1072" s="303"/>
      <c r="F1072" s="303"/>
      <c r="J1072" s="113"/>
    </row>
    <row r="1073" spans="1:10">
      <c r="J1073" s="113"/>
    </row>
    <row r="1074" spans="1:10">
      <c r="F1074" s="64" t="s">
        <v>292</v>
      </c>
      <c r="G1074" s="66">
        <v>2</v>
      </c>
      <c r="H1074" s="66">
        <v>120</v>
      </c>
      <c r="I1074" s="66">
        <f>+G1074*H1074</f>
        <v>240</v>
      </c>
      <c r="J1074" s="113">
        <v>120</v>
      </c>
    </row>
    <row r="1075" spans="1:10">
      <c r="J1075" s="113"/>
    </row>
    <row r="1076" spans="1:10" ht="90" customHeight="1">
      <c r="A1076" s="303" t="s">
        <v>1578</v>
      </c>
      <c r="B1076" s="303"/>
      <c r="C1076" s="303"/>
      <c r="D1076" s="303"/>
      <c r="E1076" s="303"/>
      <c r="F1076" s="303"/>
      <c r="J1076" s="113"/>
    </row>
    <row r="1077" spans="1:10">
      <c r="J1077" s="113"/>
    </row>
    <row r="1078" spans="1:10">
      <c r="F1078" s="64" t="s">
        <v>292</v>
      </c>
      <c r="G1078" s="66">
        <v>10</v>
      </c>
      <c r="H1078" s="66">
        <v>50</v>
      </c>
      <c r="I1078" s="66">
        <f>+G1078*H1078</f>
        <v>500</v>
      </c>
      <c r="J1078" s="113">
        <v>50</v>
      </c>
    </row>
    <row r="1079" spans="1:10">
      <c r="J1079" s="113"/>
    </row>
    <row r="1080" spans="1:10" ht="58.5" customHeight="1">
      <c r="A1080" s="303" t="s">
        <v>1186</v>
      </c>
      <c r="B1080" s="303"/>
      <c r="C1080" s="303"/>
      <c r="D1080" s="303"/>
      <c r="E1080" s="303"/>
      <c r="F1080" s="303"/>
      <c r="J1080" s="113"/>
    </row>
    <row r="1081" spans="1:10">
      <c r="F1081" s="64" t="s">
        <v>292</v>
      </c>
      <c r="G1081" s="66">
        <v>4</v>
      </c>
      <c r="H1081" s="66">
        <v>60</v>
      </c>
      <c r="I1081" s="66">
        <f>+G1081*H1081</f>
        <v>240</v>
      </c>
      <c r="J1081" s="113">
        <v>60</v>
      </c>
    </row>
    <row r="1082" spans="1:10">
      <c r="J1082" s="113"/>
    </row>
    <row r="1083" spans="1:10" ht="62.25" customHeight="1">
      <c r="A1083" s="303" t="s">
        <v>1041</v>
      </c>
      <c r="B1083" s="303"/>
      <c r="C1083" s="303"/>
      <c r="D1083" s="303"/>
      <c r="E1083" s="303"/>
      <c r="F1083" s="303"/>
      <c r="J1083" s="113"/>
    </row>
    <row r="1084" spans="1:10">
      <c r="J1084" s="113"/>
    </row>
    <row r="1085" spans="1:10">
      <c r="F1085" s="64" t="s">
        <v>1077</v>
      </c>
      <c r="G1085" s="66">
        <v>170</v>
      </c>
      <c r="H1085" s="66">
        <v>13</v>
      </c>
      <c r="I1085" s="66">
        <f>+G1085*H1085</f>
        <v>2210</v>
      </c>
      <c r="J1085" s="113">
        <v>13</v>
      </c>
    </row>
    <row r="1086" spans="1:10">
      <c r="J1086" s="113"/>
    </row>
    <row r="1087" spans="1:10" ht="31.5" customHeight="1">
      <c r="A1087" s="303" t="s">
        <v>1042</v>
      </c>
      <c r="B1087" s="303"/>
      <c r="C1087" s="303"/>
      <c r="D1087" s="303"/>
      <c r="E1087" s="303"/>
      <c r="F1087" s="303"/>
      <c r="J1087" s="113"/>
    </row>
    <row r="1088" spans="1:10">
      <c r="J1088" s="113"/>
    </row>
    <row r="1089" spans="1:10">
      <c r="F1089" s="64" t="s">
        <v>1077</v>
      </c>
      <c r="G1089" s="66">
        <v>15</v>
      </c>
      <c r="H1089" s="66">
        <v>13</v>
      </c>
      <c r="I1089" s="66">
        <f>+G1089*H1089</f>
        <v>195</v>
      </c>
      <c r="J1089" s="113">
        <v>13</v>
      </c>
    </row>
    <row r="1090" spans="1:10">
      <c r="J1090" s="113"/>
    </row>
    <row r="1091" spans="1:10" ht="105.75" customHeight="1">
      <c r="A1091" s="303" t="s">
        <v>568</v>
      </c>
      <c r="B1091" s="303"/>
      <c r="C1091" s="303"/>
      <c r="D1091" s="303"/>
      <c r="E1091" s="303"/>
      <c r="F1091" s="303"/>
      <c r="J1091" s="113"/>
    </row>
    <row r="1092" spans="1:10">
      <c r="J1092" s="113"/>
    </row>
    <row r="1093" spans="1:10">
      <c r="F1093" s="64" t="s">
        <v>1077</v>
      </c>
      <c r="G1093" s="66">
        <v>25</v>
      </c>
      <c r="H1093" s="66">
        <v>13</v>
      </c>
      <c r="I1093" s="66">
        <f>+G1093*H1093</f>
        <v>325</v>
      </c>
      <c r="J1093" s="113">
        <v>13</v>
      </c>
    </row>
    <row r="1094" spans="1:10">
      <c r="J1094" s="113"/>
    </row>
    <row r="1095" spans="1:10" ht="74.25" customHeight="1">
      <c r="A1095" s="303" t="s">
        <v>569</v>
      </c>
      <c r="B1095" s="303"/>
      <c r="C1095" s="303"/>
      <c r="D1095" s="303"/>
      <c r="E1095" s="303"/>
      <c r="F1095" s="303"/>
      <c r="J1095" s="113"/>
    </row>
    <row r="1096" spans="1:10">
      <c r="J1096" s="113"/>
    </row>
    <row r="1097" spans="1:10">
      <c r="F1097" s="64" t="s">
        <v>50</v>
      </c>
      <c r="G1097" s="66">
        <v>1</v>
      </c>
      <c r="H1097" s="66">
        <v>200</v>
      </c>
      <c r="I1097" s="66">
        <f>+G1097*H1097</f>
        <v>200</v>
      </c>
      <c r="J1097" s="113">
        <v>200</v>
      </c>
    </row>
    <row r="1098" spans="1:10">
      <c r="J1098" s="113"/>
    </row>
    <row r="1099" spans="1:10" ht="117" customHeight="1">
      <c r="A1099" s="303" t="s">
        <v>570</v>
      </c>
      <c r="B1099" s="303"/>
      <c r="C1099" s="303"/>
      <c r="D1099" s="303"/>
      <c r="E1099" s="303"/>
      <c r="F1099" s="303"/>
      <c r="J1099" s="113"/>
    </row>
    <row r="1100" spans="1:10">
      <c r="J1100" s="113"/>
    </row>
    <row r="1101" spans="1:10">
      <c r="F1101" s="64" t="s">
        <v>292</v>
      </c>
      <c r="G1101" s="66">
        <v>1</v>
      </c>
      <c r="H1101" s="66">
        <v>2000</v>
      </c>
      <c r="I1101" s="66">
        <f>+G1101*H1101</f>
        <v>2000</v>
      </c>
      <c r="J1101" s="113">
        <v>2000</v>
      </c>
    </row>
    <row r="1102" spans="1:10" ht="15" thickBot="1">
      <c r="J1102" s="113"/>
    </row>
    <row r="1103" spans="1:10" ht="15">
      <c r="C1103" s="77" t="s">
        <v>545</v>
      </c>
      <c r="D1103" s="77"/>
      <c r="E1103" s="77"/>
      <c r="F1103" s="77"/>
      <c r="G1103" s="78"/>
      <c r="H1103" s="78"/>
      <c r="I1103" s="78">
        <f>SUM(I1055:I1102)</f>
        <v>10965</v>
      </c>
      <c r="J1103" s="114"/>
    </row>
    <row r="1104" spans="1:10">
      <c r="J1104" s="113"/>
    </row>
    <row r="1105" spans="1:10">
      <c r="J1105" s="113"/>
    </row>
    <row r="1106" spans="1:10" ht="15">
      <c r="A1106" s="65" t="s">
        <v>571</v>
      </c>
      <c r="J1106" s="113"/>
    </row>
    <row r="1107" spans="1:10">
      <c r="J1107" s="113"/>
    </row>
    <row r="1108" spans="1:10" ht="117.75" customHeight="1">
      <c r="A1108" s="303" t="s">
        <v>1758</v>
      </c>
      <c r="B1108" s="303"/>
      <c r="C1108" s="303"/>
      <c r="D1108" s="303"/>
      <c r="E1108" s="303"/>
      <c r="F1108" s="303"/>
      <c r="J1108" s="113"/>
    </row>
    <row r="1109" spans="1:10">
      <c r="F1109" s="67" t="s">
        <v>596</v>
      </c>
      <c r="G1109" s="76">
        <v>465</v>
      </c>
      <c r="H1109" s="66">
        <v>55</v>
      </c>
      <c r="I1109" s="66">
        <f>+G1109*H1109</f>
        <v>25575</v>
      </c>
      <c r="J1109" s="113">
        <v>55</v>
      </c>
    </row>
    <row r="1110" spans="1:10">
      <c r="J1110" s="113"/>
    </row>
    <row r="1111" spans="1:10" ht="32.25" customHeight="1">
      <c r="A1111" s="303" t="s">
        <v>1759</v>
      </c>
      <c r="B1111" s="303"/>
      <c r="C1111" s="303"/>
      <c r="D1111" s="303"/>
      <c r="E1111" s="303"/>
      <c r="F1111" s="303"/>
      <c r="J1111" s="113"/>
    </row>
    <row r="1112" spans="1:10">
      <c r="F1112" s="64" t="s">
        <v>1739</v>
      </c>
      <c r="G1112" s="66">
        <v>37</v>
      </c>
      <c r="H1112" s="66">
        <v>140</v>
      </c>
      <c r="I1112" s="66">
        <f>+G1112*H1112</f>
        <v>5180</v>
      </c>
      <c r="J1112" s="113">
        <v>140</v>
      </c>
    </row>
    <row r="1113" spans="1:10">
      <c r="J1113" s="113"/>
    </row>
    <row r="1114" spans="1:10" ht="30" customHeight="1">
      <c r="A1114" s="303" t="s">
        <v>1760</v>
      </c>
      <c r="B1114" s="303"/>
      <c r="C1114" s="303"/>
      <c r="D1114" s="303"/>
      <c r="E1114" s="303"/>
      <c r="F1114" s="303"/>
      <c r="J1114" s="113"/>
    </row>
    <row r="1115" spans="1:10">
      <c r="F1115" s="64" t="s">
        <v>292</v>
      </c>
      <c r="G1115" s="66">
        <v>3</v>
      </c>
      <c r="H1115" s="66">
        <v>195</v>
      </c>
      <c r="I1115" s="66">
        <f>+G1115*H1115</f>
        <v>585</v>
      </c>
      <c r="J1115" s="113">
        <v>195</v>
      </c>
    </row>
    <row r="1116" spans="1:10">
      <c r="J1116" s="113"/>
    </row>
    <row r="1117" spans="1:10" ht="17.25" customHeight="1">
      <c r="A1117" s="64" t="s">
        <v>1761</v>
      </c>
      <c r="J1117" s="113"/>
    </row>
    <row r="1118" spans="1:10">
      <c r="J1118" s="113"/>
    </row>
    <row r="1119" spans="1:10">
      <c r="A1119" s="64" t="s">
        <v>1762</v>
      </c>
      <c r="F1119" s="64" t="s">
        <v>1077</v>
      </c>
      <c r="G1119" s="66">
        <v>14</v>
      </c>
      <c r="H1119" s="66">
        <v>10</v>
      </c>
      <c r="I1119" s="66">
        <f>+G1119*H1119</f>
        <v>140</v>
      </c>
      <c r="J1119" s="113">
        <v>10</v>
      </c>
    </row>
    <row r="1120" spans="1:10">
      <c r="A1120" s="64" t="s">
        <v>1763</v>
      </c>
      <c r="F1120" s="64" t="s">
        <v>1077</v>
      </c>
      <c r="G1120" s="66">
        <v>13</v>
      </c>
      <c r="H1120" s="66">
        <v>15</v>
      </c>
      <c r="I1120" s="66">
        <f>+G1120*H1120</f>
        <v>195</v>
      </c>
      <c r="J1120" s="113">
        <v>15</v>
      </c>
    </row>
    <row r="1121" spans="1:10">
      <c r="A1121" s="64" t="s">
        <v>1764</v>
      </c>
      <c r="F1121" s="64" t="s">
        <v>1077</v>
      </c>
      <c r="G1121" s="66">
        <v>7</v>
      </c>
      <c r="H1121" s="66">
        <v>20</v>
      </c>
      <c r="I1121" s="66">
        <f>+G1121*H1121</f>
        <v>140</v>
      </c>
      <c r="J1121" s="113">
        <v>20</v>
      </c>
    </row>
    <row r="1122" spans="1:10">
      <c r="J1122" s="113"/>
    </row>
    <row r="1123" spans="1:10">
      <c r="A1123" s="64" t="s">
        <v>1083</v>
      </c>
      <c r="J1123" s="113"/>
    </row>
    <row r="1124" spans="1:10">
      <c r="A1124" s="64" t="s">
        <v>1084</v>
      </c>
      <c r="F1124" s="64" t="s">
        <v>292</v>
      </c>
      <c r="G1124" s="66">
        <v>2</v>
      </c>
      <c r="H1124" s="66">
        <v>90</v>
      </c>
      <c r="I1124" s="66">
        <f>+G1124*H1124</f>
        <v>180</v>
      </c>
      <c r="J1124" s="113">
        <v>90</v>
      </c>
    </row>
    <row r="1125" spans="1:10">
      <c r="A1125" s="64" t="s">
        <v>1763</v>
      </c>
      <c r="F1125" s="64" t="s">
        <v>292</v>
      </c>
      <c r="G1125" s="66">
        <v>2</v>
      </c>
      <c r="H1125" s="66">
        <v>60</v>
      </c>
      <c r="I1125" s="66">
        <f>+G1125*H1125</f>
        <v>120</v>
      </c>
      <c r="J1125" s="113">
        <v>60</v>
      </c>
    </row>
    <row r="1126" spans="1:10">
      <c r="J1126" s="113"/>
    </row>
    <row r="1127" spans="1:10" ht="45.75" customHeight="1">
      <c r="A1127" s="303" t="s">
        <v>1432</v>
      </c>
      <c r="B1127" s="303"/>
      <c r="C1127" s="303"/>
      <c r="D1127" s="303"/>
      <c r="E1127" s="303"/>
      <c r="F1127" s="303"/>
      <c r="J1127" s="113"/>
    </row>
    <row r="1128" spans="1:10">
      <c r="F1128" s="64" t="s">
        <v>292</v>
      </c>
      <c r="G1128" s="66">
        <v>2</v>
      </c>
      <c r="H1128" s="66">
        <v>110</v>
      </c>
      <c r="I1128" s="66">
        <f>+G1128*H1128</f>
        <v>220</v>
      </c>
      <c r="J1128" s="113">
        <v>110</v>
      </c>
    </row>
    <row r="1129" spans="1:10">
      <c r="J1129" s="113"/>
    </row>
    <row r="1130" spans="1:10">
      <c r="A1130" s="64" t="s">
        <v>1433</v>
      </c>
      <c r="J1130" s="113"/>
    </row>
    <row r="1131" spans="1:10">
      <c r="F1131" s="64" t="s">
        <v>292</v>
      </c>
      <c r="G1131" s="66">
        <v>1</v>
      </c>
      <c r="H1131" s="66">
        <v>150</v>
      </c>
      <c r="I1131" s="66">
        <f>+G1131*H1131</f>
        <v>150</v>
      </c>
      <c r="J1131" s="113">
        <v>150</v>
      </c>
    </row>
    <row r="1132" spans="1:10">
      <c r="J1132" s="113"/>
    </row>
    <row r="1133" spans="1:10" ht="60" customHeight="1">
      <c r="A1133" s="303" t="s">
        <v>1183</v>
      </c>
      <c r="B1133" s="303"/>
      <c r="C1133" s="303"/>
      <c r="D1133" s="303"/>
      <c r="E1133" s="303"/>
      <c r="F1133" s="303"/>
      <c r="J1133" s="113"/>
    </row>
    <row r="1134" spans="1:10">
      <c r="J1134" s="113"/>
    </row>
    <row r="1135" spans="1:10">
      <c r="F1135" s="64" t="s">
        <v>292</v>
      </c>
      <c r="G1135" s="66">
        <v>2</v>
      </c>
      <c r="H1135" s="66">
        <v>900</v>
      </c>
      <c r="I1135" s="66">
        <f>+G1135*H1135</f>
        <v>1800</v>
      </c>
      <c r="J1135" s="113">
        <v>900</v>
      </c>
    </row>
    <row r="1136" spans="1:10">
      <c r="J1136" s="113"/>
    </row>
    <row r="1137" spans="1:10">
      <c r="A1137" s="64" t="s">
        <v>1184</v>
      </c>
      <c r="J1137" s="113"/>
    </row>
    <row r="1138" spans="1:10">
      <c r="F1138" s="64" t="s">
        <v>292</v>
      </c>
      <c r="G1138" s="66">
        <v>2</v>
      </c>
      <c r="H1138" s="66">
        <v>1000</v>
      </c>
      <c r="I1138" s="66">
        <f>+G1138*H1138</f>
        <v>2000</v>
      </c>
      <c r="J1138" s="113">
        <v>1000</v>
      </c>
    </row>
    <row r="1139" spans="1:10">
      <c r="J1139" s="113"/>
    </row>
    <row r="1140" spans="1:10" ht="45.75" customHeight="1">
      <c r="A1140" s="303" t="s">
        <v>1185</v>
      </c>
      <c r="B1140" s="303"/>
      <c r="C1140" s="303"/>
      <c r="D1140" s="303"/>
      <c r="E1140" s="303"/>
      <c r="F1140" s="303"/>
      <c r="J1140" s="113"/>
    </row>
    <row r="1141" spans="1:10">
      <c r="J1141" s="113"/>
    </row>
    <row r="1142" spans="1:10" ht="75.75" customHeight="1">
      <c r="A1142" s="303" t="s">
        <v>111</v>
      </c>
      <c r="B1142" s="303"/>
      <c r="C1142" s="303"/>
      <c r="D1142" s="303"/>
      <c r="E1142" s="303"/>
      <c r="F1142" s="303"/>
      <c r="J1142" s="113"/>
    </row>
    <row r="1143" spans="1:10">
      <c r="F1143" s="64" t="s">
        <v>1077</v>
      </c>
      <c r="G1143" s="66">
        <v>59</v>
      </c>
      <c r="H1143" s="66">
        <v>35</v>
      </c>
      <c r="I1143" s="66">
        <f>+G1143*H1143</f>
        <v>2065</v>
      </c>
      <c r="J1143" s="113">
        <v>35</v>
      </c>
    </row>
    <row r="1144" spans="1:10">
      <c r="J1144" s="113"/>
    </row>
    <row r="1145" spans="1:10" ht="45" customHeight="1">
      <c r="A1145" s="303" t="s">
        <v>16</v>
      </c>
      <c r="B1145" s="303"/>
      <c r="C1145" s="303"/>
      <c r="D1145" s="303"/>
      <c r="E1145" s="303"/>
      <c r="F1145" s="303"/>
      <c r="J1145" s="113"/>
    </row>
    <row r="1146" spans="1:10">
      <c r="J1146" s="113"/>
    </row>
    <row r="1147" spans="1:10">
      <c r="F1147" s="64" t="s">
        <v>292</v>
      </c>
      <c r="G1147" s="66">
        <v>5</v>
      </c>
      <c r="H1147" s="66">
        <v>200</v>
      </c>
      <c r="I1147" s="66">
        <f>+G1147*H1147</f>
        <v>1000</v>
      </c>
      <c r="J1147" s="113">
        <v>200</v>
      </c>
    </row>
    <row r="1148" spans="1:10">
      <c r="J1148" s="113"/>
    </row>
    <row r="1149" spans="1:10" ht="117.75" customHeight="1">
      <c r="A1149" s="303" t="s">
        <v>397</v>
      </c>
      <c r="B1149" s="303"/>
      <c r="C1149" s="303"/>
      <c r="D1149" s="303"/>
      <c r="E1149" s="303"/>
      <c r="F1149" s="303"/>
      <c r="J1149" s="113"/>
    </row>
    <row r="1150" spans="1:10">
      <c r="F1150" s="64" t="s">
        <v>1077</v>
      </c>
      <c r="G1150" s="66">
        <v>28</v>
      </c>
      <c r="H1150" s="66">
        <v>55</v>
      </c>
      <c r="I1150" s="66">
        <f>+G1150*H1150</f>
        <v>1540</v>
      </c>
      <c r="J1150" s="113">
        <v>55</v>
      </c>
    </row>
    <row r="1151" spans="1:10">
      <c r="J1151" s="113"/>
    </row>
    <row r="1152" spans="1:10" ht="43.5" customHeight="1">
      <c r="A1152" s="303" t="s">
        <v>398</v>
      </c>
      <c r="B1152" s="303"/>
      <c r="C1152" s="303"/>
      <c r="D1152" s="303"/>
      <c r="E1152" s="303"/>
      <c r="F1152" s="303"/>
      <c r="J1152" s="113"/>
    </row>
    <row r="1153" spans="1:10">
      <c r="J1153" s="113"/>
    </row>
    <row r="1154" spans="1:10">
      <c r="F1154" s="64" t="s">
        <v>292</v>
      </c>
      <c r="G1154" s="66">
        <v>6</v>
      </c>
      <c r="H1154" s="66">
        <v>350</v>
      </c>
      <c r="I1154" s="66">
        <f>+G1154*H1154</f>
        <v>2100</v>
      </c>
      <c r="J1154" s="113">
        <v>350</v>
      </c>
    </row>
    <row r="1155" spans="1:10">
      <c r="J1155" s="113"/>
    </row>
    <row r="1156" spans="1:10" ht="63" customHeight="1">
      <c r="A1156" s="303" t="s">
        <v>399</v>
      </c>
      <c r="B1156" s="303"/>
      <c r="C1156" s="303"/>
      <c r="D1156" s="303"/>
      <c r="E1156" s="303"/>
      <c r="F1156" s="303"/>
      <c r="J1156" s="113"/>
    </row>
    <row r="1157" spans="1:10">
      <c r="J1157" s="113"/>
    </row>
    <row r="1158" spans="1:10">
      <c r="F1158" s="64" t="s">
        <v>292</v>
      </c>
      <c r="G1158" s="66">
        <v>6</v>
      </c>
      <c r="H1158" s="66">
        <v>1450</v>
      </c>
      <c r="I1158" s="66">
        <f>+G1158*H1158</f>
        <v>8700</v>
      </c>
      <c r="J1158" s="113">
        <v>1450</v>
      </c>
    </row>
    <row r="1159" spans="1:10">
      <c r="J1159" s="113"/>
    </row>
    <row r="1160" spans="1:10" ht="45.75" customHeight="1">
      <c r="A1160" s="303" t="s">
        <v>1239</v>
      </c>
      <c r="B1160" s="303"/>
      <c r="C1160" s="303"/>
      <c r="D1160" s="303"/>
      <c r="E1160" s="303"/>
      <c r="F1160" s="303"/>
      <c r="J1160" s="113"/>
    </row>
    <row r="1161" spans="1:10">
      <c r="J1161" s="113"/>
    </row>
    <row r="1162" spans="1:10" ht="33" customHeight="1">
      <c r="A1162" s="303" t="s">
        <v>1240</v>
      </c>
      <c r="B1162" s="303"/>
      <c r="C1162" s="303"/>
      <c r="D1162" s="303"/>
      <c r="E1162" s="303"/>
      <c r="F1162" s="303"/>
      <c r="J1162" s="113"/>
    </row>
    <row r="1163" spans="1:10">
      <c r="F1163" s="64" t="s">
        <v>1739</v>
      </c>
      <c r="G1163" s="66">
        <v>0.2</v>
      </c>
      <c r="H1163" s="66">
        <v>650</v>
      </c>
      <c r="I1163" s="66">
        <f>+G1163*H1163</f>
        <v>130</v>
      </c>
      <c r="J1163" s="113">
        <v>650</v>
      </c>
    </row>
    <row r="1164" spans="1:10">
      <c r="J1164" s="113"/>
    </row>
    <row r="1165" spans="1:10" ht="117" customHeight="1">
      <c r="A1165" s="303" t="s">
        <v>1411</v>
      </c>
      <c r="B1165" s="303"/>
      <c r="C1165" s="303"/>
      <c r="D1165" s="303"/>
      <c r="E1165" s="303"/>
      <c r="F1165" s="303"/>
      <c r="J1165" s="113"/>
    </row>
    <row r="1166" spans="1:10">
      <c r="F1166" s="64" t="s">
        <v>1077</v>
      </c>
      <c r="G1166" s="66">
        <v>8</v>
      </c>
      <c r="H1166" s="66">
        <v>55</v>
      </c>
      <c r="I1166" s="66">
        <f>+G1166*H1166</f>
        <v>440</v>
      </c>
      <c r="J1166" s="113">
        <v>55</v>
      </c>
    </row>
    <row r="1167" spans="1:10">
      <c r="J1167" s="113"/>
    </row>
    <row r="1168" spans="1:10">
      <c r="A1168" s="64" t="s">
        <v>1412</v>
      </c>
      <c r="J1168" s="113"/>
    </row>
    <row r="1169" spans="1:10">
      <c r="A1169" s="64" t="s">
        <v>1413</v>
      </c>
      <c r="J1169" s="113"/>
    </row>
    <row r="1170" spans="1:10">
      <c r="F1170" s="64" t="s">
        <v>1423</v>
      </c>
      <c r="G1170" s="66">
        <v>4</v>
      </c>
      <c r="H1170" s="66">
        <v>90</v>
      </c>
      <c r="I1170" s="66">
        <f>+G1170*H1170</f>
        <v>360</v>
      </c>
      <c r="J1170" s="113">
        <v>90</v>
      </c>
    </row>
    <row r="1171" spans="1:10">
      <c r="A1171" s="64" t="s">
        <v>1609</v>
      </c>
      <c r="J1171" s="113"/>
    </row>
    <row r="1172" spans="1:10" ht="90" customHeight="1">
      <c r="A1172" s="303" t="s">
        <v>682</v>
      </c>
      <c r="B1172" s="303"/>
      <c r="C1172" s="303"/>
      <c r="D1172" s="303"/>
      <c r="E1172" s="303"/>
      <c r="F1172" s="303"/>
      <c r="J1172" s="113"/>
    </row>
    <row r="1173" spans="1:10">
      <c r="J1173" s="113"/>
    </row>
    <row r="1174" spans="1:10">
      <c r="F1174" s="64" t="s">
        <v>292</v>
      </c>
      <c r="G1174" s="66">
        <v>1</v>
      </c>
      <c r="H1174" s="66">
        <v>550</v>
      </c>
      <c r="I1174" s="66">
        <f>+G1174*H1174</f>
        <v>550</v>
      </c>
      <c r="J1174" s="113">
        <v>550</v>
      </c>
    </row>
    <row r="1175" spans="1:10">
      <c r="J1175" s="113"/>
    </row>
    <row r="1176" spans="1:10" ht="60" customHeight="1">
      <c r="A1176" s="303" t="s">
        <v>987</v>
      </c>
      <c r="B1176" s="303"/>
      <c r="C1176" s="303"/>
      <c r="D1176" s="303"/>
      <c r="E1176" s="303"/>
      <c r="F1176" s="303"/>
      <c r="J1176" s="113"/>
    </row>
    <row r="1177" spans="1:10">
      <c r="F1177" s="64" t="s">
        <v>292</v>
      </c>
      <c r="G1177" s="66">
        <v>1</v>
      </c>
      <c r="H1177" s="66">
        <v>1100</v>
      </c>
      <c r="I1177" s="66">
        <f>+G1177*H1177</f>
        <v>1100</v>
      </c>
      <c r="J1177" s="113">
        <v>1100</v>
      </c>
    </row>
    <row r="1178" spans="1:10">
      <c r="J1178" s="113"/>
    </row>
    <row r="1179" spans="1:10" ht="90" customHeight="1">
      <c r="A1179" s="303" t="s">
        <v>1746</v>
      </c>
      <c r="B1179" s="303"/>
      <c r="C1179" s="303"/>
      <c r="D1179" s="303"/>
      <c r="E1179" s="303"/>
      <c r="F1179" s="303"/>
      <c r="J1179" s="113"/>
    </row>
    <row r="1180" spans="1:10">
      <c r="J1180" s="113"/>
    </row>
    <row r="1181" spans="1:10">
      <c r="F1181" s="64" t="s">
        <v>1739</v>
      </c>
      <c r="G1181" s="66">
        <v>0.4</v>
      </c>
      <c r="H1181" s="66">
        <v>180</v>
      </c>
      <c r="I1181" s="66">
        <f>+G1181*H1181</f>
        <v>72</v>
      </c>
      <c r="J1181" s="113">
        <v>180</v>
      </c>
    </row>
    <row r="1182" spans="1:10">
      <c r="J1182" s="113"/>
    </row>
    <row r="1183" spans="1:10" ht="62.25" customHeight="1">
      <c r="A1183" s="303" t="s">
        <v>1793</v>
      </c>
      <c r="B1183" s="303"/>
      <c r="C1183" s="303"/>
      <c r="D1183" s="303"/>
      <c r="E1183" s="303"/>
      <c r="F1183" s="303"/>
      <c r="J1183" s="113"/>
    </row>
    <row r="1184" spans="1:10">
      <c r="J1184" s="113"/>
    </row>
    <row r="1185" spans="1:10">
      <c r="F1185" s="64" t="s">
        <v>292</v>
      </c>
      <c r="G1185" s="66">
        <v>2</v>
      </c>
      <c r="H1185" s="66">
        <v>110</v>
      </c>
      <c r="I1185" s="66">
        <f>+G1185*H1185</f>
        <v>220</v>
      </c>
      <c r="J1185" s="113">
        <v>110</v>
      </c>
    </row>
    <row r="1186" spans="1:10">
      <c r="J1186" s="113"/>
    </row>
    <row r="1187" spans="1:10" ht="60" customHeight="1">
      <c r="A1187" s="303" t="s">
        <v>1794</v>
      </c>
      <c r="B1187" s="303"/>
      <c r="C1187" s="303"/>
      <c r="D1187" s="303"/>
      <c r="E1187" s="303"/>
      <c r="F1187" s="303"/>
      <c r="J1187" s="113"/>
    </row>
    <row r="1188" spans="1:10">
      <c r="J1188" s="113"/>
    </row>
    <row r="1189" spans="1:10">
      <c r="F1189" s="64" t="s">
        <v>292</v>
      </c>
      <c r="G1189" s="66">
        <v>2</v>
      </c>
      <c r="H1189" s="66">
        <v>750</v>
      </c>
      <c r="I1189" s="66">
        <f>+G1189*H1189</f>
        <v>1500</v>
      </c>
      <c r="J1189" s="113">
        <v>750</v>
      </c>
    </row>
    <row r="1190" spans="1:10" ht="15" thickBot="1"/>
    <row r="1191" spans="1:10" ht="15">
      <c r="C1191" s="77" t="s">
        <v>545</v>
      </c>
      <c r="D1191" s="77"/>
      <c r="E1191" s="77"/>
      <c r="F1191" s="77"/>
      <c r="G1191" s="78"/>
      <c r="H1191" s="78"/>
      <c r="I1191" s="78">
        <f>SUM(I1108:I1190)</f>
        <v>56062</v>
      </c>
    </row>
  </sheetData>
  <mergeCells count="198">
    <mergeCell ref="A55:F55"/>
    <mergeCell ref="A58:F58"/>
    <mergeCell ref="A61:F61"/>
    <mergeCell ref="A64:F64"/>
    <mergeCell ref="A67:F67"/>
    <mergeCell ref="A70:F70"/>
    <mergeCell ref="A74:F74"/>
    <mergeCell ref="A77:F77"/>
    <mergeCell ref="A115:F115"/>
    <mergeCell ref="A123:F123"/>
    <mergeCell ref="A126:F126"/>
    <mergeCell ref="A137:F137"/>
    <mergeCell ref="A142:F142"/>
    <mergeCell ref="A174:F174"/>
    <mergeCell ref="A178:F178"/>
    <mergeCell ref="A182:F182"/>
    <mergeCell ref="A81:F81"/>
    <mergeCell ref="A85:F85"/>
    <mergeCell ref="A88:F88"/>
    <mergeCell ref="A91:F91"/>
    <mergeCell ref="A94:F94"/>
    <mergeCell ref="A97:F97"/>
    <mergeCell ref="A108:F108"/>
    <mergeCell ref="A112:F112"/>
    <mergeCell ref="A240:F240"/>
    <mergeCell ref="A244:F244"/>
    <mergeCell ref="A258:F258"/>
    <mergeCell ref="A262:F262"/>
    <mergeCell ref="A276:F276"/>
    <mergeCell ref="A280:F280"/>
    <mergeCell ref="A291:F291"/>
    <mergeCell ref="A295:F295"/>
    <mergeCell ref="A184:F184"/>
    <mergeCell ref="A189:F189"/>
    <mergeCell ref="A205:F205"/>
    <mergeCell ref="A209:F209"/>
    <mergeCell ref="A210:F210"/>
    <mergeCell ref="A211:F211"/>
    <mergeCell ref="A223:F223"/>
    <mergeCell ref="A227:F227"/>
    <mergeCell ref="A391:F391"/>
    <mergeCell ref="A398:F398"/>
    <mergeCell ref="A403:F403"/>
    <mergeCell ref="A407:F407"/>
    <mergeCell ref="A410:F410"/>
    <mergeCell ref="A414:F414"/>
    <mergeCell ref="A417:F417"/>
    <mergeCell ref="A421:F421"/>
    <mergeCell ref="A304:F304"/>
    <mergeCell ref="A308:F308"/>
    <mergeCell ref="A314:F314"/>
    <mergeCell ref="A318:F318"/>
    <mergeCell ref="A344:F344"/>
    <mergeCell ref="A354:F354"/>
    <mergeCell ref="A371:F371"/>
    <mergeCell ref="A375:F375"/>
    <mergeCell ref="A471:F471"/>
    <mergeCell ref="A477:F477"/>
    <mergeCell ref="A482:F482"/>
    <mergeCell ref="A487:F487"/>
    <mergeCell ref="A495:F495"/>
    <mergeCell ref="A507:F507"/>
    <mergeCell ref="A513:F513"/>
    <mergeCell ref="A520:F520"/>
    <mergeCell ref="A427:F427"/>
    <mergeCell ref="A431:F431"/>
    <mergeCell ref="A436:F436"/>
    <mergeCell ref="A441:F441"/>
    <mergeCell ref="A445:F445"/>
    <mergeCell ref="A453:F453"/>
    <mergeCell ref="A459:F459"/>
    <mergeCell ref="A465:F465"/>
    <mergeCell ref="A588:F588"/>
    <mergeCell ref="A595:F595"/>
    <mergeCell ref="A598:F598"/>
    <mergeCell ref="A605:F605"/>
    <mergeCell ref="A614:F614"/>
    <mergeCell ref="A621:F621"/>
    <mergeCell ref="A629:F629"/>
    <mergeCell ref="A633:F633"/>
    <mergeCell ref="A526:F526"/>
    <mergeCell ref="A535:F535"/>
    <mergeCell ref="A554:F554"/>
    <mergeCell ref="A558:F558"/>
    <mergeCell ref="A562:F562"/>
    <mergeCell ref="A566:F566"/>
    <mergeCell ref="A570:F570"/>
    <mergeCell ref="A584:F584"/>
    <mergeCell ref="A668:F668"/>
    <mergeCell ref="A672:F672"/>
    <mergeCell ref="A676:F676"/>
    <mergeCell ref="A679:F679"/>
    <mergeCell ref="A683:F683"/>
    <mergeCell ref="A686:F686"/>
    <mergeCell ref="A689:F689"/>
    <mergeCell ref="A692:F692"/>
    <mergeCell ref="A637:F637"/>
    <mergeCell ref="A641:F641"/>
    <mergeCell ref="A645:F645"/>
    <mergeCell ref="A649:F649"/>
    <mergeCell ref="A653:F653"/>
    <mergeCell ref="A657:F657"/>
    <mergeCell ref="A660:F660"/>
    <mergeCell ref="A664:F664"/>
    <mergeCell ref="A732:F732"/>
    <mergeCell ref="A734:F734"/>
    <mergeCell ref="A735:F735"/>
    <mergeCell ref="A736:F736"/>
    <mergeCell ref="A740:F740"/>
    <mergeCell ref="A744:F744"/>
    <mergeCell ref="A747:F747"/>
    <mergeCell ref="A755:F755"/>
    <mergeCell ref="A696:F696"/>
    <mergeCell ref="A700:F700"/>
    <mergeCell ref="A704:F704"/>
    <mergeCell ref="A707:F707"/>
    <mergeCell ref="A711:F711"/>
    <mergeCell ref="A715:F715"/>
    <mergeCell ref="A719:F719"/>
    <mergeCell ref="A723:F723"/>
    <mergeCell ref="A798:F798"/>
    <mergeCell ref="A802:F802"/>
    <mergeCell ref="A806:F806"/>
    <mergeCell ref="A809:F809"/>
    <mergeCell ref="A812:F812"/>
    <mergeCell ref="A815:F815"/>
    <mergeCell ref="A818:F818"/>
    <mergeCell ref="A823:F823"/>
    <mergeCell ref="A758:F758"/>
    <mergeCell ref="A762:F762"/>
    <mergeCell ref="A765:F765"/>
    <mergeCell ref="A770:F770"/>
    <mergeCell ref="A781:F781"/>
    <mergeCell ref="A785:F785"/>
    <mergeCell ref="A789:F789"/>
    <mergeCell ref="A793:F793"/>
    <mergeCell ref="A864:F864"/>
    <mergeCell ref="A886:F886"/>
    <mergeCell ref="A890:F890"/>
    <mergeCell ref="A893:F893"/>
    <mergeCell ref="A901:F901"/>
    <mergeCell ref="A905:F905"/>
    <mergeCell ref="A909:F909"/>
    <mergeCell ref="A913:F913"/>
    <mergeCell ref="A826:F826"/>
    <mergeCell ref="A830:F830"/>
    <mergeCell ref="A835:F835"/>
    <mergeCell ref="A839:F839"/>
    <mergeCell ref="A848:F848"/>
    <mergeCell ref="A852:F852"/>
    <mergeCell ref="A856:F856"/>
    <mergeCell ref="A860:F860"/>
    <mergeCell ref="A992:F992"/>
    <mergeCell ref="A1002:F1002"/>
    <mergeCell ref="A1008:F1008"/>
    <mergeCell ref="A1025:F1025"/>
    <mergeCell ref="A1033:F1033"/>
    <mergeCell ref="A1037:F1037"/>
    <mergeCell ref="A1042:F1042"/>
    <mergeCell ref="A1055:F1055"/>
    <mergeCell ref="A921:F921"/>
    <mergeCell ref="A925:F925"/>
    <mergeCell ref="A933:G933"/>
    <mergeCell ref="A940:F940"/>
    <mergeCell ref="A945:F945"/>
    <mergeCell ref="A966:F966"/>
    <mergeCell ref="A980:F980"/>
    <mergeCell ref="A988:F988"/>
    <mergeCell ref="A1091:F1091"/>
    <mergeCell ref="A1095:F1095"/>
    <mergeCell ref="A1099:F1099"/>
    <mergeCell ref="A1108:F1108"/>
    <mergeCell ref="A1111:F1111"/>
    <mergeCell ref="A1114:F1114"/>
    <mergeCell ref="A1127:F1127"/>
    <mergeCell ref="A1133:F1133"/>
    <mergeCell ref="A1059:F1059"/>
    <mergeCell ref="A1065:F1065"/>
    <mergeCell ref="A1069:F1069"/>
    <mergeCell ref="A1072:F1072"/>
    <mergeCell ref="A1076:F1076"/>
    <mergeCell ref="A1080:F1080"/>
    <mergeCell ref="A1083:F1083"/>
    <mergeCell ref="A1087:F1087"/>
    <mergeCell ref="A1183:F1183"/>
    <mergeCell ref="A1187:F1187"/>
    <mergeCell ref="A1165:F1165"/>
    <mergeCell ref="A1172:F1172"/>
    <mergeCell ref="A1176:F1176"/>
    <mergeCell ref="A1179:F1179"/>
    <mergeCell ref="A1140:F1140"/>
    <mergeCell ref="A1142:F1142"/>
    <mergeCell ref="A1145:F1145"/>
    <mergeCell ref="A1149:F1149"/>
    <mergeCell ref="A1152:F1152"/>
    <mergeCell ref="A1156:F1156"/>
    <mergeCell ref="A1160:F1160"/>
    <mergeCell ref="A1162:F116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indexed="34"/>
  </sheetPr>
  <dimension ref="A1:I326"/>
  <sheetViews>
    <sheetView topLeftCell="A18" zoomScaleSheetLayoutView="75" workbookViewId="0">
      <selection activeCell="J32" sqref="J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3.140625" style="168" bestFit="1" customWidth="1"/>
    <col min="7" max="7" width="11.7109375" style="106" hidden="1" customWidth="1"/>
    <col min="8" max="8" width="10.28515625" style="160" bestFit="1" customWidth="1"/>
    <col min="9" max="9" width="14" style="160" bestFit="1" customWidth="1"/>
  </cols>
  <sheetData>
    <row r="1" spans="1:9" s="4" customFormat="1" ht="25.5" customHeight="1">
      <c r="A1" s="127" t="s">
        <v>273</v>
      </c>
      <c r="B1" s="2" t="s">
        <v>274</v>
      </c>
      <c r="C1" s="3" t="s">
        <v>275</v>
      </c>
      <c r="D1" s="3" t="s">
        <v>276</v>
      </c>
      <c r="E1" s="174" t="s">
        <v>278</v>
      </c>
      <c r="F1" s="185" t="s">
        <v>279</v>
      </c>
      <c r="G1" s="3" t="s">
        <v>278</v>
      </c>
      <c r="H1" s="159"/>
      <c r="I1" s="159"/>
    </row>
    <row r="2" spans="1:9" s="4" customFormat="1" ht="25.5" customHeight="1">
      <c r="A2" s="155"/>
      <c r="B2" s="156"/>
      <c r="C2" s="157"/>
      <c r="D2" s="157"/>
      <c r="E2" s="179"/>
      <c r="F2" s="179"/>
      <c r="G2" s="165"/>
      <c r="H2" s="159"/>
      <c r="I2" s="159"/>
    </row>
    <row r="4" spans="1:9" ht="12.75" customHeight="1">
      <c r="A4" s="278" t="s">
        <v>800</v>
      </c>
      <c r="B4" s="279"/>
      <c r="C4" s="279"/>
      <c r="D4" s="279"/>
      <c r="E4" s="279"/>
      <c r="F4" s="279"/>
      <c r="G4" s="163"/>
    </row>
    <row r="5" spans="1:9" ht="12.75" customHeight="1">
      <c r="A5" s="132"/>
      <c r="B5" s="28"/>
      <c r="C5" s="28"/>
      <c r="D5" s="28"/>
      <c r="E5" s="167"/>
      <c r="F5" s="167"/>
      <c r="G5" s="166"/>
    </row>
    <row r="6" spans="1:9" ht="51" customHeight="1">
      <c r="A6" s="132"/>
      <c r="B6" s="35" t="s">
        <v>1440</v>
      </c>
      <c r="C6" s="28"/>
      <c r="D6" s="28"/>
      <c r="E6" s="167"/>
      <c r="F6" s="167"/>
      <c r="G6" s="166"/>
    </row>
    <row r="7" spans="1:9" ht="12.75" customHeight="1">
      <c r="A7" s="132"/>
      <c r="B7" s="35" t="s">
        <v>1804</v>
      </c>
      <c r="C7" s="28"/>
      <c r="D7" s="28"/>
      <c r="E7" s="167"/>
      <c r="F7" s="167"/>
      <c r="G7" s="166"/>
    </row>
    <row r="8" spans="1:9" ht="12.75" customHeight="1">
      <c r="A8" s="132"/>
      <c r="B8" s="35" t="s">
        <v>988</v>
      </c>
      <c r="C8" s="28"/>
      <c r="D8" s="28"/>
      <c r="E8" s="167"/>
      <c r="F8" s="167"/>
      <c r="G8" s="166"/>
    </row>
    <row r="9" spans="1:9" ht="51" customHeight="1">
      <c r="A9" s="132"/>
      <c r="B9" s="35" t="s">
        <v>1441</v>
      </c>
      <c r="C9" s="28"/>
      <c r="D9" s="28"/>
      <c r="E9" s="167"/>
      <c r="F9" s="167"/>
      <c r="G9" s="166"/>
    </row>
    <row r="10" spans="1:9" ht="25.5" customHeight="1">
      <c r="A10" s="132"/>
      <c r="B10" s="35" t="s">
        <v>1442</v>
      </c>
      <c r="C10" s="28"/>
      <c r="D10" s="28"/>
      <c r="E10" s="167"/>
      <c r="F10" s="167"/>
      <c r="G10" s="166"/>
    </row>
    <row r="11" spans="1:9" ht="25.5" customHeight="1">
      <c r="A11" s="132"/>
      <c r="B11" s="35" t="s">
        <v>1872</v>
      </c>
      <c r="C11" s="28"/>
      <c r="D11" s="28"/>
      <c r="E11" s="167"/>
      <c r="F11" s="167"/>
      <c r="G11" s="166"/>
    </row>
    <row r="12" spans="1:9" ht="51" customHeight="1">
      <c r="A12" s="132"/>
      <c r="B12" s="35" t="s">
        <v>1443</v>
      </c>
      <c r="C12" s="28"/>
      <c r="D12" s="28"/>
      <c r="E12" s="167"/>
      <c r="F12" s="167"/>
      <c r="G12" s="166"/>
    </row>
    <row r="13" spans="1:9" ht="51" customHeight="1">
      <c r="A13" s="132"/>
      <c r="B13" s="35" t="s">
        <v>1870</v>
      </c>
      <c r="C13" s="28"/>
      <c r="D13" s="28"/>
      <c r="E13" s="167"/>
      <c r="F13" s="167"/>
      <c r="G13" s="166"/>
    </row>
    <row r="14" spans="1:9" ht="114.75" customHeight="1">
      <c r="A14" s="132"/>
      <c r="B14" s="35" t="s">
        <v>370</v>
      </c>
      <c r="C14" s="28"/>
      <c r="D14" s="28"/>
      <c r="E14" s="167"/>
      <c r="F14" s="167"/>
      <c r="G14" s="166"/>
    </row>
    <row r="15" spans="1:9" ht="38.25" customHeight="1">
      <c r="A15" s="132"/>
      <c r="B15" s="35" t="s">
        <v>1654</v>
      </c>
      <c r="C15" s="28"/>
      <c r="D15" s="28"/>
      <c r="E15" s="167"/>
      <c r="F15" s="167"/>
      <c r="G15" s="166"/>
    </row>
    <row r="16" spans="1:9" ht="38.25" customHeight="1">
      <c r="A16" s="132"/>
      <c r="B16" s="35" t="s">
        <v>1576</v>
      </c>
      <c r="C16" s="28"/>
      <c r="D16" s="28"/>
      <c r="E16" s="167"/>
      <c r="F16" s="167"/>
      <c r="G16" s="166"/>
    </row>
    <row r="17" spans="1:7" ht="38.25" customHeight="1">
      <c r="A17" s="132"/>
      <c r="B17" s="35" t="s">
        <v>1577</v>
      </c>
      <c r="C17" s="28"/>
      <c r="D17" s="28"/>
      <c r="E17" s="167"/>
      <c r="F17" s="167"/>
      <c r="G17" s="166"/>
    </row>
    <row r="18" spans="1:7" ht="38.25" customHeight="1">
      <c r="A18" s="132"/>
      <c r="B18" s="35" t="s">
        <v>718</v>
      </c>
      <c r="C18" s="28"/>
      <c r="D18" s="28"/>
      <c r="E18" s="167"/>
      <c r="F18" s="167"/>
      <c r="G18" s="166"/>
    </row>
    <row r="19" spans="1:7" ht="12.75" customHeight="1">
      <c r="A19" s="132"/>
      <c r="B19" s="35" t="s">
        <v>1439</v>
      </c>
      <c r="C19" s="28"/>
      <c r="D19" s="28"/>
      <c r="E19" s="167"/>
      <c r="F19" s="167"/>
      <c r="G19" s="166"/>
    </row>
    <row r="20" spans="1:7" ht="12.75" customHeight="1">
      <c r="A20" s="132"/>
      <c r="B20" s="35"/>
      <c r="C20" s="28"/>
      <c r="D20" s="28"/>
      <c r="E20" s="167"/>
      <c r="F20" s="167"/>
      <c r="G20" s="166"/>
    </row>
    <row r="21" spans="1:7" ht="12.75" customHeight="1">
      <c r="A21" s="132"/>
      <c r="B21" s="35"/>
      <c r="C21" s="28"/>
      <c r="D21" s="28"/>
      <c r="E21" s="167"/>
      <c r="F21" s="167"/>
      <c r="G21" s="166"/>
    </row>
    <row r="22" spans="1:7" ht="12.75" customHeight="1">
      <c r="A22" s="132"/>
      <c r="B22" s="35"/>
      <c r="C22" s="28"/>
      <c r="D22" s="28"/>
      <c r="E22" s="167"/>
      <c r="F22" s="167"/>
      <c r="G22" s="166"/>
    </row>
    <row r="23" spans="1:7" ht="12.75" customHeight="1">
      <c r="A23" s="126" t="s">
        <v>277</v>
      </c>
      <c r="B23" s="33" t="s">
        <v>848</v>
      </c>
    </row>
    <row r="24" spans="1:7" ht="12.75" customHeight="1">
      <c r="A24" s="126"/>
      <c r="B24" s="33" t="s">
        <v>1045</v>
      </c>
    </row>
    <row r="25" spans="1:7" ht="12.75" customHeight="1">
      <c r="B25" s="19" t="s">
        <v>1617</v>
      </c>
    </row>
    <row r="26" spans="1:7" ht="12.75" customHeight="1">
      <c r="B26" s="19" t="s">
        <v>1065</v>
      </c>
    </row>
    <row r="27" spans="1:7" ht="12.75" customHeight="1">
      <c r="B27" s="5" t="s">
        <v>849</v>
      </c>
    </row>
    <row r="28" spans="1:7" ht="12.75" customHeight="1">
      <c r="B28" s="5" t="s">
        <v>1119</v>
      </c>
      <c r="G28" s="106">
        <v>1</v>
      </c>
    </row>
    <row r="29" spans="1:7" ht="12.75" customHeight="1">
      <c r="B29" s="29"/>
    </row>
    <row r="30" spans="1:7" ht="12.75" customHeight="1">
      <c r="B30" s="31" t="s">
        <v>1120</v>
      </c>
      <c r="C30" s="7" t="s">
        <v>1739</v>
      </c>
      <c r="E30" s="175">
        <f>ROUND(G30*$G$28,0)</f>
        <v>40</v>
      </c>
      <c r="F30" s="168">
        <f>+D30*E30</f>
        <v>0</v>
      </c>
      <c r="G30" s="106">
        <v>40</v>
      </c>
    </row>
    <row r="31" spans="1:7" ht="12.75" customHeight="1">
      <c r="B31" s="31"/>
      <c r="E31" s="175">
        <f t="shared" ref="E31:E94" si="0">ROUND(G31*$G$28,0)</f>
        <v>0</v>
      </c>
      <c r="F31" s="168">
        <f t="shared" ref="F31:F94" si="1">+D31*E31</f>
        <v>0</v>
      </c>
    </row>
    <row r="32" spans="1:7" ht="12.75" customHeight="1">
      <c r="B32" s="31"/>
      <c r="E32" s="175">
        <f t="shared" si="0"/>
        <v>0</v>
      </c>
      <c r="F32" s="168">
        <f t="shared" si="1"/>
        <v>0</v>
      </c>
    </row>
    <row r="33" spans="1:7" ht="12.75" customHeight="1">
      <c r="B33" s="31"/>
      <c r="E33" s="175">
        <f t="shared" si="0"/>
        <v>0</v>
      </c>
      <c r="F33" s="168">
        <f t="shared" si="1"/>
        <v>0</v>
      </c>
    </row>
    <row r="34" spans="1:7" ht="12.75" customHeight="1">
      <c r="A34" s="133"/>
      <c r="B34" s="34"/>
      <c r="E34" s="175">
        <f t="shared" si="0"/>
        <v>0</v>
      </c>
      <c r="F34" s="168">
        <f t="shared" si="1"/>
        <v>0</v>
      </c>
    </row>
    <row r="35" spans="1:7" ht="12.75" customHeight="1">
      <c r="A35" s="126" t="s">
        <v>280</v>
      </c>
      <c r="B35" s="123" t="s">
        <v>848</v>
      </c>
      <c r="E35" s="175">
        <f t="shared" si="0"/>
        <v>0</v>
      </c>
      <c r="F35" s="168">
        <f t="shared" si="1"/>
        <v>0</v>
      </c>
    </row>
    <row r="36" spans="1:7" ht="12.75" customHeight="1">
      <c r="A36" s="126"/>
      <c r="B36" s="33" t="s">
        <v>1192</v>
      </c>
      <c r="E36" s="175">
        <f t="shared" si="0"/>
        <v>0</v>
      </c>
      <c r="F36" s="168">
        <f t="shared" si="1"/>
        <v>0</v>
      </c>
    </row>
    <row r="37" spans="1:7" ht="12.75" customHeight="1">
      <c r="B37" s="19" t="s">
        <v>1617</v>
      </c>
      <c r="E37" s="175">
        <f t="shared" si="0"/>
        <v>0</v>
      </c>
      <c r="F37" s="168">
        <f t="shared" si="1"/>
        <v>0</v>
      </c>
    </row>
    <row r="38" spans="1:7" ht="12.75" customHeight="1">
      <c r="B38" s="19" t="s">
        <v>1065</v>
      </c>
      <c r="E38" s="175">
        <f t="shared" si="0"/>
        <v>0</v>
      </c>
      <c r="F38" s="168">
        <f t="shared" si="1"/>
        <v>0</v>
      </c>
    </row>
    <row r="39" spans="1:7" ht="12.75" customHeight="1">
      <c r="B39" s="5" t="s">
        <v>849</v>
      </c>
      <c r="E39" s="175">
        <f t="shared" si="0"/>
        <v>0</v>
      </c>
      <c r="F39" s="168">
        <f t="shared" si="1"/>
        <v>0</v>
      </c>
    </row>
    <row r="40" spans="1:7" ht="12.75" customHeight="1">
      <c r="B40" s="5" t="s">
        <v>1119</v>
      </c>
      <c r="E40" s="175">
        <f t="shared" si="0"/>
        <v>0</v>
      </c>
      <c r="F40" s="168">
        <f t="shared" si="1"/>
        <v>0</v>
      </c>
    </row>
    <row r="41" spans="1:7" ht="12.75" customHeight="1">
      <c r="B41" s="29"/>
      <c r="E41" s="175">
        <f t="shared" si="0"/>
        <v>0</v>
      </c>
      <c r="F41" s="168">
        <f t="shared" si="1"/>
        <v>0</v>
      </c>
    </row>
    <row r="42" spans="1:7" ht="12.75" customHeight="1">
      <c r="B42" s="31" t="s">
        <v>1120</v>
      </c>
      <c r="C42" s="7" t="s">
        <v>1739</v>
      </c>
      <c r="E42" s="175">
        <f t="shared" si="0"/>
        <v>40</v>
      </c>
      <c r="F42" s="168">
        <f t="shared" si="1"/>
        <v>0</v>
      </c>
      <c r="G42" s="106">
        <v>40</v>
      </c>
    </row>
    <row r="43" spans="1:7" ht="12.75" customHeight="1">
      <c r="A43" s="133"/>
      <c r="B43" s="34"/>
      <c r="E43" s="175">
        <f t="shared" si="0"/>
        <v>0</v>
      </c>
      <c r="F43" s="168">
        <f t="shared" si="1"/>
        <v>0</v>
      </c>
    </row>
    <row r="44" spans="1:7" ht="12.75" customHeight="1">
      <c r="A44" s="133"/>
      <c r="B44" s="34"/>
      <c r="E44" s="175">
        <f t="shared" si="0"/>
        <v>0</v>
      </c>
      <c r="F44" s="168">
        <f t="shared" si="1"/>
        <v>0</v>
      </c>
    </row>
    <row r="45" spans="1:7" ht="12.75" customHeight="1">
      <c r="A45" s="133"/>
      <c r="B45" s="34"/>
      <c r="E45" s="175">
        <f t="shared" si="0"/>
        <v>0</v>
      </c>
      <c r="F45" s="168">
        <f t="shared" si="1"/>
        <v>0</v>
      </c>
    </row>
    <row r="46" spans="1:7" ht="12.75" customHeight="1">
      <c r="A46" s="126" t="s">
        <v>290</v>
      </c>
      <c r="B46" s="123" t="s">
        <v>848</v>
      </c>
      <c r="E46" s="175">
        <f t="shared" si="0"/>
        <v>0</v>
      </c>
      <c r="F46" s="168">
        <f t="shared" si="1"/>
        <v>0</v>
      </c>
    </row>
    <row r="47" spans="1:7">
      <c r="B47" s="19" t="s">
        <v>1617</v>
      </c>
      <c r="E47" s="175">
        <f t="shared" si="0"/>
        <v>0</v>
      </c>
      <c r="F47" s="168">
        <f t="shared" si="1"/>
        <v>0</v>
      </c>
    </row>
    <row r="48" spans="1:7" ht="12.75" customHeight="1">
      <c r="B48" s="5" t="s">
        <v>849</v>
      </c>
      <c r="E48" s="175">
        <f t="shared" si="0"/>
        <v>0</v>
      </c>
      <c r="F48" s="168">
        <f t="shared" si="1"/>
        <v>0</v>
      </c>
    </row>
    <row r="49" spans="1:7" ht="12.75" customHeight="1">
      <c r="B49" s="5" t="s">
        <v>1119</v>
      </c>
      <c r="E49" s="175">
        <f t="shared" si="0"/>
        <v>0</v>
      </c>
      <c r="F49" s="168">
        <f t="shared" si="1"/>
        <v>0</v>
      </c>
    </row>
    <row r="50" spans="1:7" ht="12.75" customHeight="1">
      <c r="B50" s="136" t="s">
        <v>1067</v>
      </c>
      <c r="E50" s="175">
        <f t="shared" si="0"/>
        <v>0</v>
      </c>
      <c r="F50" s="168">
        <f t="shared" si="1"/>
        <v>0</v>
      </c>
    </row>
    <row r="51" spans="1:7" ht="12.75" customHeight="1">
      <c r="B51" s="29" t="s">
        <v>1064</v>
      </c>
      <c r="E51" s="175">
        <f t="shared" si="0"/>
        <v>0</v>
      </c>
      <c r="F51" s="168">
        <f t="shared" si="1"/>
        <v>0</v>
      </c>
    </row>
    <row r="52" spans="1:7" ht="12.75" customHeight="1">
      <c r="B52" s="137" t="s">
        <v>1066</v>
      </c>
      <c r="E52" s="175">
        <f t="shared" si="0"/>
        <v>0</v>
      </c>
      <c r="F52" s="168">
        <f t="shared" si="1"/>
        <v>0</v>
      </c>
    </row>
    <row r="53" spans="1:7" ht="12.75" customHeight="1">
      <c r="B53" s="31" t="s">
        <v>1193</v>
      </c>
      <c r="C53" s="7" t="s">
        <v>1739</v>
      </c>
      <c r="E53" s="175">
        <f t="shared" si="0"/>
        <v>40</v>
      </c>
      <c r="F53" s="168">
        <f t="shared" si="1"/>
        <v>0</v>
      </c>
      <c r="G53" s="106">
        <v>40</v>
      </c>
    </row>
    <row r="54" spans="1:7" ht="12.75" customHeight="1">
      <c r="B54" s="31"/>
      <c r="E54" s="175">
        <f t="shared" si="0"/>
        <v>0</v>
      </c>
      <c r="F54" s="168">
        <f t="shared" si="1"/>
        <v>0</v>
      </c>
    </row>
    <row r="55" spans="1:7" ht="12.75" customHeight="1">
      <c r="B55" s="31"/>
      <c r="E55" s="175">
        <f t="shared" si="0"/>
        <v>0</v>
      </c>
      <c r="F55" s="168">
        <f t="shared" si="1"/>
        <v>0</v>
      </c>
    </row>
    <row r="56" spans="1:7" ht="12.75" customHeight="1">
      <c r="E56" s="175">
        <f t="shared" si="0"/>
        <v>0</v>
      </c>
      <c r="F56" s="168">
        <f t="shared" si="1"/>
        <v>0</v>
      </c>
    </row>
    <row r="57" spans="1:7" ht="12.75" customHeight="1">
      <c r="A57" s="126" t="s">
        <v>291</v>
      </c>
      <c r="B57" s="32" t="s">
        <v>850</v>
      </c>
      <c r="E57" s="175">
        <f t="shared" si="0"/>
        <v>0</v>
      </c>
      <c r="F57" s="168">
        <f t="shared" si="1"/>
        <v>0</v>
      </c>
    </row>
    <row r="58" spans="1:7" ht="25.5">
      <c r="A58" s="126"/>
      <c r="B58" s="126" t="s">
        <v>1111</v>
      </c>
      <c r="E58" s="175">
        <f t="shared" si="0"/>
        <v>0</v>
      </c>
      <c r="F58" s="168">
        <f t="shared" si="1"/>
        <v>0</v>
      </c>
    </row>
    <row r="59" spans="1:7" ht="25.5" customHeight="1">
      <c r="B59" s="19" t="s">
        <v>1534</v>
      </c>
      <c r="E59" s="175">
        <f t="shared" si="0"/>
        <v>0</v>
      </c>
      <c r="F59" s="168">
        <f t="shared" si="1"/>
        <v>0</v>
      </c>
    </row>
    <row r="60" spans="1:7" ht="4.5" customHeight="1">
      <c r="E60" s="175">
        <f t="shared" si="0"/>
        <v>0</v>
      </c>
      <c r="F60" s="168">
        <f t="shared" si="1"/>
        <v>0</v>
      </c>
    </row>
    <row r="61" spans="1:7" ht="12.75" customHeight="1">
      <c r="B61" s="5" t="s">
        <v>1155</v>
      </c>
      <c r="D61" s="124"/>
      <c r="E61" s="175">
        <f t="shared" si="0"/>
        <v>0</v>
      </c>
      <c r="F61" s="168">
        <f t="shared" si="1"/>
        <v>0</v>
      </c>
    </row>
    <row r="62" spans="1:7" ht="5.25" customHeight="1">
      <c r="B62" s="22"/>
      <c r="D62" s="124"/>
      <c r="E62" s="175">
        <f t="shared" si="0"/>
        <v>0</v>
      </c>
      <c r="F62" s="168">
        <f t="shared" si="1"/>
        <v>0</v>
      </c>
    </row>
    <row r="63" spans="1:7" ht="12.75" customHeight="1">
      <c r="B63" s="19" t="s">
        <v>1112</v>
      </c>
      <c r="C63" s="7" t="s">
        <v>1739</v>
      </c>
      <c r="D63" s="124"/>
      <c r="E63" s="175">
        <f t="shared" si="0"/>
        <v>60</v>
      </c>
      <c r="F63" s="168">
        <f t="shared" si="1"/>
        <v>0</v>
      </c>
      <c r="G63" s="106">
        <v>60</v>
      </c>
    </row>
    <row r="64" spans="1:7" ht="3.75" customHeight="1">
      <c r="D64" s="124"/>
      <c r="E64" s="175">
        <f t="shared" si="0"/>
        <v>0</v>
      </c>
      <c r="F64" s="168">
        <f t="shared" si="1"/>
        <v>0</v>
      </c>
    </row>
    <row r="65" spans="1:7" ht="12.75" customHeight="1">
      <c r="B65" s="5" t="s">
        <v>1113</v>
      </c>
      <c r="C65" s="7" t="s">
        <v>1739</v>
      </c>
      <c r="D65" s="124"/>
      <c r="E65" s="175">
        <f t="shared" si="0"/>
        <v>60</v>
      </c>
      <c r="F65" s="168">
        <f t="shared" si="1"/>
        <v>0</v>
      </c>
      <c r="G65" s="106">
        <v>60</v>
      </c>
    </row>
    <row r="66" spans="1:7" ht="3.75" customHeight="1">
      <c r="D66" s="124"/>
      <c r="E66" s="175">
        <f t="shared" si="0"/>
        <v>0</v>
      </c>
      <c r="F66" s="168">
        <f t="shared" si="1"/>
        <v>0</v>
      </c>
    </row>
    <row r="67" spans="1:7" ht="12.75" customHeight="1">
      <c r="B67" s="5" t="s">
        <v>1114</v>
      </c>
      <c r="C67" s="7" t="s">
        <v>1739</v>
      </c>
      <c r="D67" s="124"/>
      <c r="E67" s="175">
        <f t="shared" si="0"/>
        <v>60</v>
      </c>
      <c r="F67" s="168">
        <f t="shared" si="1"/>
        <v>0</v>
      </c>
      <c r="G67" s="106">
        <v>60</v>
      </c>
    </row>
    <row r="68" spans="1:7" ht="3.75" customHeight="1">
      <c r="D68" s="124"/>
      <c r="E68" s="175">
        <f t="shared" si="0"/>
        <v>0</v>
      </c>
      <c r="F68" s="168">
        <f t="shared" si="1"/>
        <v>0</v>
      </c>
    </row>
    <row r="69" spans="1:7" ht="12.75" customHeight="1">
      <c r="B69" s="5" t="s">
        <v>1115</v>
      </c>
      <c r="C69" s="7" t="s">
        <v>1739</v>
      </c>
      <c r="D69" s="124"/>
      <c r="E69" s="175">
        <f t="shared" si="0"/>
        <v>60</v>
      </c>
      <c r="F69" s="168">
        <f t="shared" si="1"/>
        <v>0</v>
      </c>
      <c r="G69" s="106">
        <v>60</v>
      </c>
    </row>
    <row r="70" spans="1:7" ht="3.75" customHeight="1">
      <c r="D70" s="124"/>
      <c r="E70" s="175">
        <f t="shared" si="0"/>
        <v>0</v>
      </c>
      <c r="F70" s="168">
        <f t="shared" si="1"/>
        <v>0</v>
      </c>
    </row>
    <row r="71" spans="1:7" ht="12.75" customHeight="1">
      <c r="B71" s="5" t="s">
        <v>1116</v>
      </c>
      <c r="C71" s="7" t="s">
        <v>1739</v>
      </c>
      <c r="D71" s="124"/>
      <c r="E71" s="175">
        <f t="shared" si="0"/>
        <v>60</v>
      </c>
      <c r="F71" s="168">
        <f t="shared" si="1"/>
        <v>0</v>
      </c>
      <c r="G71" s="106">
        <v>60</v>
      </c>
    </row>
    <row r="72" spans="1:7" ht="12.75" customHeight="1">
      <c r="B72" s="22"/>
      <c r="D72" s="124"/>
      <c r="E72" s="175">
        <f t="shared" si="0"/>
        <v>0</v>
      </c>
    </row>
    <row r="73" spans="1:7" ht="12.75" customHeight="1">
      <c r="B73" s="22"/>
      <c r="D73" s="124"/>
      <c r="E73" s="175">
        <f t="shared" si="0"/>
        <v>0</v>
      </c>
      <c r="F73" s="168">
        <f t="shared" si="1"/>
        <v>0</v>
      </c>
    </row>
    <row r="74" spans="1:7" ht="12.75" customHeight="1">
      <c r="B74" s="19"/>
      <c r="D74" s="124"/>
      <c r="E74" s="175">
        <f t="shared" si="0"/>
        <v>0</v>
      </c>
      <c r="F74" s="168">
        <f t="shared" si="1"/>
        <v>0</v>
      </c>
    </row>
    <row r="75" spans="1:7" ht="12.75" customHeight="1">
      <c r="A75" s="126" t="s">
        <v>293</v>
      </c>
      <c r="B75" s="131" t="s">
        <v>1651</v>
      </c>
      <c r="E75" s="175">
        <f t="shared" si="0"/>
        <v>0</v>
      </c>
      <c r="F75" s="168">
        <f t="shared" si="1"/>
        <v>0</v>
      </c>
    </row>
    <row r="76" spans="1:7" ht="25.5" customHeight="1">
      <c r="B76" s="19" t="s">
        <v>1534</v>
      </c>
      <c r="E76" s="175">
        <f t="shared" si="0"/>
        <v>0</v>
      </c>
      <c r="F76" s="168">
        <f t="shared" si="1"/>
        <v>0</v>
      </c>
    </row>
    <row r="77" spans="1:7" ht="12.75" customHeight="1">
      <c r="B77" s="5" t="s">
        <v>1155</v>
      </c>
      <c r="E77" s="175">
        <f t="shared" si="0"/>
        <v>0</v>
      </c>
      <c r="F77" s="168">
        <f t="shared" si="1"/>
        <v>0</v>
      </c>
    </row>
    <row r="78" spans="1:7" ht="12.75" customHeight="1">
      <c r="B78" s="5" t="s">
        <v>1188</v>
      </c>
      <c r="E78" s="175">
        <f t="shared" si="0"/>
        <v>0</v>
      </c>
      <c r="F78" s="168">
        <f t="shared" si="1"/>
        <v>0</v>
      </c>
    </row>
    <row r="79" spans="1:7" ht="12.75" customHeight="1">
      <c r="B79" s="31" t="s">
        <v>1191</v>
      </c>
      <c r="C79" s="7" t="s">
        <v>1739</v>
      </c>
      <c r="E79" s="175">
        <f t="shared" si="0"/>
        <v>60</v>
      </c>
      <c r="F79" s="168">
        <f t="shared" si="1"/>
        <v>0</v>
      </c>
      <c r="G79" s="106">
        <v>60</v>
      </c>
    </row>
    <row r="80" spans="1:7" ht="12.75" customHeight="1">
      <c r="B80" s="5" t="s">
        <v>1187</v>
      </c>
      <c r="E80" s="175">
        <f t="shared" si="0"/>
        <v>0</v>
      </c>
      <c r="F80" s="168">
        <f t="shared" si="1"/>
        <v>0</v>
      </c>
    </row>
    <row r="81" spans="1:7" ht="12.75" customHeight="1">
      <c r="B81" s="31" t="s">
        <v>1191</v>
      </c>
      <c r="C81" s="7" t="s">
        <v>1739</v>
      </c>
      <c r="E81" s="175">
        <f t="shared" si="0"/>
        <v>60</v>
      </c>
      <c r="F81" s="168">
        <f t="shared" si="1"/>
        <v>0</v>
      </c>
      <c r="G81" s="106">
        <v>60</v>
      </c>
    </row>
    <row r="82" spans="1:7" ht="12.75" customHeight="1">
      <c r="B82" s="19" t="s">
        <v>1189</v>
      </c>
      <c r="E82" s="175">
        <f t="shared" si="0"/>
        <v>0</v>
      </c>
      <c r="F82" s="168">
        <f t="shared" si="1"/>
        <v>0</v>
      </c>
    </row>
    <row r="83" spans="1:7" ht="12.75" customHeight="1">
      <c r="B83" s="31" t="s">
        <v>128</v>
      </c>
      <c r="C83" s="7" t="s">
        <v>1739</v>
      </c>
      <c r="E83" s="175">
        <f t="shared" si="0"/>
        <v>60</v>
      </c>
      <c r="F83" s="168">
        <f t="shared" si="1"/>
        <v>0</v>
      </c>
      <c r="G83" s="106">
        <v>60</v>
      </c>
    </row>
    <row r="84" spans="1:7" ht="12.75" customHeight="1">
      <c r="B84" s="19" t="s">
        <v>923</v>
      </c>
      <c r="E84" s="175">
        <f t="shared" si="0"/>
        <v>0</v>
      </c>
      <c r="F84" s="168">
        <f t="shared" si="1"/>
        <v>0</v>
      </c>
    </row>
    <row r="85" spans="1:7" ht="12.75" customHeight="1">
      <c r="B85" s="19" t="s">
        <v>1190</v>
      </c>
      <c r="C85" s="7" t="s">
        <v>1739</v>
      </c>
      <c r="E85" s="175">
        <f t="shared" si="0"/>
        <v>60</v>
      </c>
      <c r="F85" s="168">
        <f t="shared" si="1"/>
        <v>0</v>
      </c>
      <c r="G85" s="106">
        <v>60</v>
      </c>
    </row>
    <row r="86" spans="1:7" ht="12.75" customHeight="1">
      <c r="B86" s="19"/>
      <c r="E86" s="175">
        <f t="shared" si="0"/>
        <v>0</v>
      </c>
      <c r="F86" s="168">
        <f t="shared" si="1"/>
        <v>0</v>
      </c>
    </row>
    <row r="87" spans="1:7" ht="12.75" customHeight="1">
      <c r="B87" s="19"/>
      <c r="E87" s="175">
        <f t="shared" si="0"/>
        <v>0</v>
      </c>
      <c r="F87" s="168">
        <f t="shared" si="1"/>
        <v>0</v>
      </c>
    </row>
    <row r="88" spans="1:7" ht="12.75" customHeight="1">
      <c r="B88" s="19"/>
      <c r="E88" s="175">
        <f t="shared" si="0"/>
        <v>0</v>
      </c>
      <c r="F88" s="168">
        <f t="shared" si="1"/>
        <v>0</v>
      </c>
    </row>
    <row r="89" spans="1:7" ht="12.75" customHeight="1">
      <c r="B89" s="19"/>
      <c r="E89" s="175">
        <f t="shared" si="0"/>
        <v>0</v>
      </c>
      <c r="F89" s="168">
        <f t="shared" si="1"/>
        <v>0</v>
      </c>
    </row>
    <row r="90" spans="1:7" ht="51" customHeight="1">
      <c r="A90" s="126" t="s">
        <v>1421</v>
      </c>
      <c r="B90" s="33" t="s">
        <v>1579</v>
      </c>
      <c r="E90" s="175">
        <f t="shared" si="0"/>
        <v>0</v>
      </c>
      <c r="F90" s="168">
        <f t="shared" si="1"/>
        <v>0</v>
      </c>
    </row>
    <row r="91" spans="1:7" ht="38.25" customHeight="1">
      <c r="B91" s="19" t="s">
        <v>42</v>
      </c>
      <c r="E91" s="175">
        <f t="shared" si="0"/>
        <v>0</v>
      </c>
      <c r="F91" s="168">
        <f t="shared" si="1"/>
        <v>0</v>
      </c>
    </row>
    <row r="92" spans="1:7" ht="6" customHeight="1">
      <c r="E92" s="175">
        <f t="shared" si="0"/>
        <v>0</v>
      </c>
      <c r="F92" s="168">
        <f t="shared" si="1"/>
        <v>0</v>
      </c>
    </row>
    <row r="93" spans="1:7" ht="12.75" customHeight="1">
      <c r="B93" s="5" t="s">
        <v>43</v>
      </c>
      <c r="C93" s="7" t="s">
        <v>1739</v>
      </c>
      <c r="E93" s="175">
        <f t="shared" si="0"/>
        <v>130</v>
      </c>
      <c r="F93" s="168">
        <f t="shared" si="1"/>
        <v>0</v>
      </c>
      <c r="G93" s="106">
        <v>130</v>
      </c>
    </row>
    <row r="94" spans="1:7" ht="12.75" customHeight="1">
      <c r="E94" s="175">
        <f t="shared" si="0"/>
        <v>0</v>
      </c>
      <c r="F94" s="168">
        <f t="shared" si="1"/>
        <v>0</v>
      </c>
    </row>
    <row r="95" spans="1:7" ht="12.75" customHeight="1">
      <c r="E95" s="175">
        <f t="shared" ref="E95:E153" si="2">ROUND(G95*$G$28,0)</f>
        <v>0</v>
      </c>
      <c r="F95" s="168">
        <f t="shared" ref="F95:F154" si="3">+D95*E95</f>
        <v>0</v>
      </c>
    </row>
    <row r="96" spans="1:7" ht="12.75" customHeight="1">
      <c r="E96" s="175">
        <f t="shared" si="2"/>
        <v>0</v>
      </c>
      <c r="F96" s="168">
        <f t="shared" si="3"/>
        <v>0</v>
      </c>
    </row>
    <row r="97" spans="1:7" ht="25.5" customHeight="1">
      <c r="A97" s="34" t="s">
        <v>1422</v>
      </c>
      <c r="B97" s="33" t="s">
        <v>1086</v>
      </c>
      <c r="E97" s="175">
        <f t="shared" si="2"/>
        <v>0</v>
      </c>
      <c r="F97" s="168">
        <f t="shared" si="3"/>
        <v>0</v>
      </c>
    </row>
    <row r="98" spans="1:7" ht="38.25" customHeight="1">
      <c r="B98" s="19" t="s">
        <v>879</v>
      </c>
      <c r="E98" s="175">
        <f t="shared" si="2"/>
        <v>0</v>
      </c>
      <c r="F98" s="168">
        <f t="shared" si="3"/>
        <v>0</v>
      </c>
    </row>
    <row r="99" spans="1:7" ht="6" customHeight="1">
      <c r="E99" s="175">
        <f t="shared" si="2"/>
        <v>0</v>
      </c>
      <c r="F99" s="168">
        <f t="shared" si="3"/>
        <v>0</v>
      </c>
    </row>
    <row r="100" spans="1:7" ht="12.75" customHeight="1">
      <c r="B100" s="5" t="s">
        <v>1580</v>
      </c>
      <c r="C100" s="7" t="s">
        <v>1739</v>
      </c>
      <c r="E100" s="175">
        <f t="shared" si="2"/>
        <v>25</v>
      </c>
      <c r="F100" s="168">
        <f t="shared" si="3"/>
        <v>0</v>
      </c>
      <c r="G100" s="106">
        <v>25</v>
      </c>
    </row>
    <row r="101" spans="1:7" ht="12.75" customHeight="1">
      <c r="E101" s="175">
        <f t="shared" si="2"/>
        <v>0</v>
      </c>
      <c r="F101" s="168">
        <f t="shared" si="3"/>
        <v>0</v>
      </c>
    </row>
    <row r="102" spans="1:7" ht="12.75" customHeight="1">
      <c r="E102" s="175">
        <f t="shared" si="2"/>
        <v>0</v>
      </c>
      <c r="F102" s="168">
        <f t="shared" si="3"/>
        <v>0</v>
      </c>
    </row>
    <row r="103" spans="1:7" ht="12.75" customHeight="1">
      <c r="B103" s="19"/>
      <c r="E103" s="175">
        <f t="shared" si="2"/>
        <v>0</v>
      </c>
      <c r="F103" s="168">
        <f t="shared" si="3"/>
        <v>0</v>
      </c>
    </row>
    <row r="104" spans="1:7" ht="25.5" customHeight="1">
      <c r="A104" s="126" t="s">
        <v>1424</v>
      </c>
      <c r="B104" s="123" t="s">
        <v>1068</v>
      </c>
      <c r="E104" s="175">
        <f t="shared" si="2"/>
        <v>0</v>
      </c>
      <c r="F104" s="168">
        <f t="shared" si="3"/>
        <v>0</v>
      </c>
    </row>
    <row r="105" spans="1:7" ht="38.25" customHeight="1">
      <c r="B105" s="19" t="s">
        <v>879</v>
      </c>
      <c r="E105" s="175">
        <f t="shared" si="2"/>
        <v>0</v>
      </c>
      <c r="F105" s="168">
        <f t="shared" si="3"/>
        <v>0</v>
      </c>
    </row>
    <row r="106" spans="1:7" ht="6" customHeight="1">
      <c r="B106" s="19"/>
      <c r="E106" s="175">
        <f t="shared" si="2"/>
        <v>0</v>
      </c>
      <c r="F106" s="168">
        <f t="shared" si="3"/>
        <v>0</v>
      </c>
    </row>
    <row r="107" spans="1:7" ht="12.75" customHeight="1">
      <c r="B107" s="5" t="s">
        <v>1580</v>
      </c>
      <c r="C107" s="7" t="s">
        <v>1739</v>
      </c>
      <c r="E107" s="175">
        <f t="shared" si="2"/>
        <v>25</v>
      </c>
      <c r="F107" s="168">
        <f t="shared" si="3"/>
        <v>0</v>
      </c>
      <c r="G107" s="106">
        <v>25</v>
      </c>
    </row>
    <row r="108" spans="1:7" ht="12.75" customHeight="1">
      <c r="B108" s="19"/>
      <c r="E108" s="175">
        <f t="shared" si="2"/>
        <v>0</v>
      </c>
      <c r="F108" s="168">
        <f t="shared" si="3"/>
        <v>0</v>
      </c>
    </row>
    <row r="109" spans="1:7" ht="12.75" customHeight="1">
      <c r="B109" s="19"/>
      <c r="E109" s="175">
        <f t="shared" si="2"/>
        <v>0</v>
      </c>
      <c r="F109" s="168">
        <f t="shared" si="3"/>
        <v>0</v>
      </c>
    </row>
    <row r="110" spans="1:7" ht="12.75" customHeight="1">
      <c r="B110" s="19"/>
      <c r="E110" s="175">
        <f t="shared" si="2"/>
        <v>0</v>
      </c>
      <c r="F110" s="168">
        <f t="shared" si="3"/>
        <v>0</v>
      </c>
    </row>
    <row r="111" spans="1:7" ht="12.75" customHeight="1">
      <c r="B111" s="19"/>
      <c r="E111" s="175">
        <f t="shared" si="2"/>
        <v>0</v>
      </c>
      <c r="F111" s="168">
        <f t="shared" si="3"/>
        <v>0</v>
      </c>
    </row>
    <row r="112" spans="1:7" ht="38.25" customHeight="1">
      <c r="A112" s="126" t="s">
        <v>931</v>
      </c>
      <c r="B112" s="130" t="s">
        <v>1087</v>
      </c>
      <c r="E112" s="175">
        <f t="shared" si="2"/>
        <v>0</v>
      </c>
      <c r="F112" s="168">
        <f t="shared" si="3"/>
        <v>0</v>
      </c>
    </row>
    <row r="113" spans="1:9" ht="12.75" customHeight="1">
      <c r="B113" s="19" t="s">
        <v>1088</v>
      </c>
      <c r="E113" s="175">
        <f t="shared" si="2"/>
        <v>0</v>
      </c>
      <c r="F113" s="168">
        <f t="shared" si="3"/>
        <v>0</v>
      </c>
    </row>
    <row r="114" spans="1:9" ht="12.75" customHeight="1">
      <c r="B114" s="19" t="s">
        <v>43</v>
      </c>
      <c r="C114" s="7" t="s">
        <v>1739</v>
      </c>
      <c r="E114" s="175">
        <f t="shared" si="2"/>
        <v>120</v>
      </c>
      <c r="F114" s="168">
        <f t="shared" si="3"/>
        <v>0</v>
      </c>
      <c r="G114" s="106">
        <v>120</v>
      </c>
    </row>
    <row r="115" spans="1:9" ht="12.75" customHeight="1">
      <c r="B115" s="19"/>
      <c r="E115" s="175">
        <f t="shared" si="2"/>
        <v>0</v>
      </c>
      <c r="F115" s="168">
        <f t="shared" si="3"/>
        <v>0</v>
      </c>
    </row>
    <row r="116" spans="1:9" ht="12.75" customHeight="1">
      <c r="B116" s="19"/>
      <c r="E116" s="175">
        <f t="shared" si="2"/>
        <v>0</v>
      </c>
      <c r="F116" s="168">
        <f t="shared" si="3"/>
        <v>0</v>
      </c>
    </row>
    <row r="117" spans="1:9" ht="12.75" customHeight="1">
      <c r="B117" s="19"/>
      <c r="E117" s="175">
        <f t="shared" si="2"/>
        <v>0</v>
      </c>
      <c r="F117" s="168">
        <f t="shared" si="3"/>
        <v>0</v>
      </c>
    </row>
    <row r="118" spans="1:9" ht="25.5">
      <c r="A118" s="129" t="s">
        <v>653</v>
      </c>
      <c r="B118" s="171" t="s">
        <v>1142</v>
      </c>
      <c r="E118" s="175">
        <f t="shared" si="2"/>
        <v>0</v>
      </c>
      <c r="F118" s="168">
        <f t="shared" si="3"/>
        <v>0</v>
      </c>
    </row>
    <row r="119" spans="1:9" ht="12.75" customHeight="1">
      <c r="A119" s="129"/>
      <c r="B119" s="19" t="s">
        <v>927</v>
      </c>
      <c r="E119" s="175">
        <f t="shared" si="2"/>
        <v>0</v>
      </c>
      <c r="F119" s="168">
        <f t="shared" si="3"/>
        <v>0</v>
      </c>
    </row>
    <row r="120" spans="1:9" ht="38.25">
      <c r="A120" s="129"/>
      <c r="B120" s="19" t="s">
        <v>742</v>
      </c>
      <c r="E120" s="175">
        <f t="shared" si="2"/>
        <v>0</v>
      </c>
      <c r="F120" s="168">
        <f t="shared" si="3"/>
        <v>0</v>
      </c>
    </row>
    <row r="121" spans="1:9" ht="12.75" customHeight="1">
      <c r="A121" s="129"/>
      <c r="B121" s="19" t="s">
        <v>43</v>
      </c>
      <c r="C121" s="7" t="s">
        <v>1739</v>
      </c>
      <c r="E121" s="175">
        <f t="shared" si="2"/>
        <v>120</v>
      </c>
      <c r="F121" s="168">
        <f t="shared" si="3"/>
        <v>0</v>
      </c>
      <c r="G121" s="106">
        <v>120</v>
      </c>
    </row>
    <row r="122" spans="1:9" ht="25.5">
      <c r="A122" s="129"/>
      <c r="B122" s="170" t="s">
        <v>557</v>
      </c>
      <c r="C122" s="7" t="s">
        <v>1739</v>
      </c>
      <c r="E122" s="175">
        <f t="shared" si="2"/>
        <v>400</v>
      </c>
      <c r="F122" s="168">
        <f t="shared" si="3"/>
        <v>0</v>
      </c>
      <c r="G122" s="106">
        <v>400</v>
      </c>
      <c r="I122" s="160">
        <f>+H122*E122</f>
        <v>0</v>
      </c>
    </row>
    <row r="123" spans="1:9">
      <c r="A123" s="129"/>
      <c r="B123" s="19"/>
      <c r="E123" s="175">
        <f t="shared" si="2"/>
        <v>0</v>
      </c>
      <c r="F123" s="168">
        <f t="shared" si="3"/>
        <v>0</v>
      </c>
    </row>
    <row r="124" spans="1:9">
      <c r="A124" s="129"/>
      <c r="B124" s="19"/>
      <c r="E124" s="175">
        <f t="shared" si="2"/>
        <v>0</v>
      </c>
      <c r="F124" s="168">
        <f t="shared" si="3"/>
        <v>0</v>
      </c>
    </row>
    <row r="125" spans="1:9">
      <c r="A125" s="129"/>
      <c r="B125" s="19"/>
      <c r="E125" s="175">
        <f t="shared" si="2"/>
        <v>0</v>
      </c>
      <c r="F125" s="168">
        <f t="shared" si="3"/>
        <v>0</v>
      </c>
    </row>
    <row r="126" spans="1:9" ht="38.25" customHeight="1">
      <c r="A126" s="126" t="s">
        <v>654</v>
      </c>
      <c r="B126" s="130" t="s">
        <v>743</v>
      </c>
      <c r="E126" s="175">
        <f t="shared" si="2"/>
        <v>0</v>
      </c>
      <c r="F126" s="168">
        <f t="shared" si="3"/>
        <v>0</v>
      </c>
      <c r="I126" s="161"/>
    </row>
    <row r="127" spans="1:9" ht="51" customHeight="1">
      <c r="B127" s="19" t="s">
        <v>744</v>
      </c>
      <c r="E127" s="175">
        <f t="shared" si="2"/>
        <v>0</v>
      </c>
      <c r="F127" s="168">
        <f t="shared" si="3"/>
        <v>0</v>
      </c>
    </row>
    <row r="128" spans="1:9" ht="6" customHeight="1">
      <c r="B128" s="19"/>
      <c r="E128" s="175">
        <f t="shared" si="2"/>
        <v>0</v>
      </c>
      <c r="F128" s="168">
        <f t="shared" si="3"/>
        <v>0</v>
      </c>
    </row>
    <row r="129" spans="1:7" ht="25.5" customHeight="1">
      <c r="B129" s="19" t="s">
        <v>745</v>
      </c>
      <c r="C129" s="7" t="s">
        <v>1423</v>
      </c>
      <c r="D129" s="23"/>
      <c r="E129" s="175">
        <f t="shared" si="2"/>
        <v>21</v>
      </c>
      <c r="F129" s="168">
        <f t="shared" si="3"/>
        <v>0</v>
      </c>
      <c r="G129" s="106">
        <v>21</v>
      </c>
    </row>
    <row r="130" spans="1:7" ht="12.75" customHeight="1">
      <c r="B130" s="19"/>
      <c r="D130" s="23"/>
      <c r="E130" s="175">
        <f t="shared" si="2"/>
        <v>0</v>
      </c>
      <c r="F130" s="168">
        <f t="shared" si="3"/>
        <v>0</v>
      </c>
    </row>
    <row r="131" spans="1:7" ht="12.75" customHeight="1">
      <c r="B131" s="19"/>
      <c r="D131" s="23"/>
      <c r="E131" s="175">
        <f t="shared" si="2"/>
        <v>0</v>
      </c>
      <c r="F131" s="168">
        <f t="shared" si="3"/>
        <v>0</v>
      </c>
    </row>
    <row r="132" spans="1:7" ht="12.75" customHeight="1">
      <c r="B132" s="19"/>
      <c r="D132" s="23"/>
      <c r="E132" s="175">
        <f t="shared" si="2"/>
        <v>0</v>
      </c>
      <c r="F132" s="168">
        <f t="shared" si="3"/>
        <v>0</v>
      </c>
    </row>
    <row r="133" spans="1:7" ht="12.75" customHeight="1">
      <c r="B133" s="19"/>
      <c r="E133" s="175">
        <f t="shared" si="2"/>
        <v>0</v>
      </c>
      <c r="F133" s="168">
        <f t="shared" si="3"/>
        <v>0</v>
      </c>
    </row>
    <row r="134" spans="1:7" ht="25.5" customHeight="1">
      <c r="A134" s="39" t="s">
        <v>834</v>
      </c>
      <c r="B134" s="130" t="s">
        <v>1809</v>
      </c>
      <c r="E134" s="175">
        <f t="shared" si="2"/>
        <v>0</v>
      </c>
      <c r="F134" s="168">
        <f t="shared" si="3"/>
        <v>0</v>
      </c>
    </row>
    <row r="135" spans="1:7" ht="38.25">
      <c r="B135" s="19" t="s">
        <v>1156</v>
      </c>
      <c r="E135" s="175">
        <f t="shared" si="2"/>
        <v>0</v>
      </c>
      <c r="F135" s="168">
        <f t="shared" si="3"/>
        <v>0</v>
      </c>
    </row>
    <row r="136" spans="1:7">
      <c r="B136" s="19" t="s">
        <v>1616</v>
      </c>
      <c r="E136" s="175">
        <f t="shared" si="2"/>
        <v>0</v>
      </c>
      <c r="F136" s="168">
        <f t="shared" si="3"/>
        <v>0</v>
      </c>
    </row>
    <row r="137" spans="1:7" ht="12.75" customHeight="1">
      <c r="B137" s="19" t="s">
        <v>1590</v>
      </c>
      <c r="E137" s="175">
        <f t="shared" si="2"/>
        <v>0</v>
      </c>
      <c r="F137" s="168">
        <f t="shared" si="3"/>
        <v>0</v>
      </c>
    </row>
    <row r="138" spans="1:7" ht="12.75" customHeight="1">
      <c r="B138" s="19" t="s">
        <v>115</v>
      </c>
      <c r="C138" s="7" t="s">
        <v>1423</v>
      </c>
      <c r="E138" s="175">
        <f t="shared" si="2"/>
        <v>50</v>
      </c>
      <c r="F138" s="168">
        <f t="shared" si="3"/>
        <v>0</v>
      </c>
      <c r="G138" s="106">
        <v>50</v>
      </c>
    </row>
    <row r="139" spans="1:7" ht="12.75" customHeight="1">
      <c r="B139" s="19"/>
      <c r="E139" s="175">
        <f t="shared" si="2"/>
        <v>0</v>
      </c>
      <c r="F139" s="168">
        <f t="shared" si="3"/>
        <v>0</v>
      </c>
    </row>
    <row r="140" spans="1:7" ht="12.75" customHeight="1">
      <c r="B140" s="19"/>
      <c r="E140" s="175">
        <f t="shared" si="2"/>
        <v>0</v>
      </c>
      <c r="F140" s="168">
        <f t="shared" si="3"/>
        <v>0</v>
      </c>
    </row>
    <row r="141" spans="1:7" ht="25.5">
      <c r="A141" s="39" t="s">
        <v>1269</v>
      </c>
      <c r="B141" s="130" t="s">
        <v>925</v>
      </c>
      <c r="E141" s="175">
        <f t="shared" si="2"/>
        <v>0</v>
      </c>
      <c r="F141" s="168">
        <f t="shared" si="3"/>
        <v>0</v>
      </c>
    </row>
    <row r="142" spans="1:7" ht="38.25">
      <c r="B142" s="19" t="s">
        <v>926</v>
      </c>
      <c r="E142" s="175">
        <f t="shared" si="2"/>
        <v>0</v>
      </c>
      <c r="F142" s="168">
        <f t="shared" si="3"/>
        <v>0</v>
      </c>
    </row>
    <row r="143" spans="1:7">
      <c r="B143" s="19" t="s">
        <v>1590</v>
      </c>
      <c r="E143" s="175">
        <f t="shared" si="2"/>
        <v>0</v>
      </c>
      <c r="F143" s="168">
        <f t="shared" si="3"/>
        <v>0</v>
      </c>
    </row>
    <row r="144" spans="1:7">
      <c r="B144" s="19" t="s">
        <v>115</v>
      </c>
      <c r="C144" s="7" t="s">
        <v>1423</v>
      </c>
      <c r="E144" s="175">
        <f t="shared" si="2"/>
        <v>50</v>
      </c>
      <c r="F144" s="168">
        <f t="shared" si="3"/>
        <v>0</v>
      </c>
      <c r="G144" s="106">
        <v>50</v>
      </c>
    </row>
    <row r="145" spans="1:9">
      <c r="B145" s="19"/>
      <c r="E145" s="175">
        <f t="shared" si="2"/>
        <v>0</v>
      </c>
      <c r="F145" s="168">
        <f t="shared" si="3"/>
        <v>0</v>
      </c>
    </row>
    <row r="146" spans="1:9">
      <c r="B146" s="19"/>
      <c r="E146" s="175">
        <f t="shared" si="2"/>
        <v>0</v>
      </c>
      <c r="F146" s="168">
        <f t="shared" si="3"/>
        <v>0</v>
      </c>
    </row>
    <row r="147" spans="1:9" ht="12.75" customHeight="1">
      <c r="A147" s="148" t="s">
        <v>844</v>
      </c>
      <c r="B147" s="33" t="s">
        <v>597</v>
      </c>
      <c r="E147" s="175">
        <f t="shared" si="2"/>
        <v>0</v>
      </c>
      <c r="F147" s="168">
        <f t="shared" si="3"/>
        <v>0</v>
      </c>
    </row>
    <row r="148" spans="1:9" ht="38.25">
      <c r="A148" s="147"/>
      <c r="B148" s="19" t="s">
        <v>1143</v>
      </c>
      <c r="E148" s="175">
        <f t="shared" si="2"/>
        <v>0</v>
      </c>
      <c r="F148" s="168">
        <f t="shared" si="3"/>
        <v>0</v>
      </c>
    </row>
    <row r="149" spans="1:9">
      <c r="A149" s="147"/>
      <c r="B149" s="19" t="s">
        <v>1771</v>
      </c>
      <c r="C149" s="7" t="s">
        <v>1423</v>
      </c>
      <c r="E149" s="175">
        <f t="shared" si="2"/>
        <v>25</v>
      </c>
      <c r="F149" s="168">
        <f t="shared" si="3"/>
        <v>0</v>
      </c>
      <c r="G149" s="106">
        <v>25</v>
      </c>
    </row>
    <row r="150" spans="1:9">
      <c r="A150" s="147"/>
      <c r="B150" s="19"/>
      <c r="E150" s="175">
        <f t="shared" si="2"/>
        <v>0</v>
      </c>
      <c r="F150" s="168">
        <f t="shared" si="3"/>
        <v>0</v>
      </c>
    </row>
    <row r="151" spans="1:9" ht="12.75" customHeight="1">
      <c r="B151" s="19"/>
      <c r="E151" s="175">
        <f t="shared" si="2"/>
        <v>0</v>
      </c>
      <c r="F151" s="168">
        <f t="shared" si="3"/>
        <v>0</v>
      </c>
    </row>
    <row r="152" spans="1:9" ht="12.75" customHeight="1">
      <c r="A152" s="151" t="s">
        <v>847</v>
      </c>
      <c r="B152" s="130" t="s">
        <v>1589</v>
      </c>
      <c r="E152" s="175">
        <f t="shared" si="2"/>
        <v>0</v>
      </c>
      <c r="F152" s="168">
        <f t="shared" si="3"/>
        <v>0</v>
      </c>
    </row>
    <row r="153" spans="1:9" ht="63.75" customHeight="1">
      <c r="A153" s="152"/>
      <c r="B153" s="120" t="s">
        <v>453</v>
      </c>
      <c r="E153" s="175">
        <f t="shared" si="2"/>
        <v>0</v>
      </c>
      <c r="F153" s="168">
        <f t="shared" si="3"/>
        <v>0</v>
      </c>
    </row>
    <row r="154" spans="1:9" ht="25.5" customHeight="1">
      <c r="B154" s="19" t="s">
        <v>454</v>
      </c>
      <c r="C154" s="7" t="s">
        <v>1739</v>
      </c>
      <c r="E154" s="175">
        <v>20</v>
      </c>
      <c r="F154" s="168">
        <f t="shared" si="3"/>
        <v>0</v>
      </c>
      <c r="G154" s="106">
        <v>30</v>
      </c>
    </row>
    <row r="155" spans="1:9" ht="12.75" customHeight="1">
      <c r="B155" s="19"/>
    </row>
    <row r="156" spans="1:9" ht="12.75" customHeight="1">
      <c r="B156" s="12"/>
      <c r="C156" s="9"/>
      <c r="D156" s="10"/>
      <c r="E156" s="178"/>
      <c r="F156" s="187"/>
      <c r="G156" s="109"/>
    </row>
    <row r="157" spans="1:9" ht="12.75" customHeight="1">
      <c r="B157" s="275" t="s">
        <v>282</v>
      </c>
      <c r="C157" s="276"/>
      <c r="D157" s="276"/>
      <c r="E157" s="277">
        <f>SUM(F10:F155)</f>
        <v>0</v>
      </c>
      <c r="F157" s="277"/>
      <c r="G157" s="163"/>
      <c r="I157" s="160">
        <f>+I122</f>
        <v>0</v>
      </c>
    </row>
    <row r="158" spans="1:9" ht="12.75" customHeight="1"/>
    <row r="159" spans="1:9" ht="12.75" customHeight="1"/>
    <row r="160" spans="1:9"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3">
    <mergeCell ref="A4:F4"/>
    <mergeCell ref="B157:D157"/>
    <mergeCell ref="E157:F157"/>
  </mergeCells>
  <phoneticPr fontId="0" type="noConversion"/>
  <pageMargins left="0.94488188976377963" right="0.15748031496062992" top="0.98425196850393704" bottom="0.98425196850393704" header="0.51181102362204722" footer="0.51181102362204722"/>
  <pageSetup paperSize="9" firstPageNumber="15" orientation="portrait" useFirstPageNumber="1" horizontalDpi="300" verticalDpi="300" r:id="rId1"/>
  <headerFooter alignWithMargins="0">
    <oddFooter>Troškovnik Stacionar,dil.A-B-C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1"/>
  <dimension ref="A1:F16"/>
  <sheetViews>
    <sheetView topLeftCell="A7" workbookViewId="0">
      <selection activeCell="E15" sqref="E15"/>
    </sheetView>
  </sheetViews>
  <sheetFormatPr defaultColWidth="9.140625" defaultRowHeight="14.25"/>
  <cols>
    <col min="1" max="1" width="7.85546875" style="83" customWidth="1"/>
    <col min="2" max="2" width="9.140625" style="83"/>
    <col min="3" max="3" width="9.140625" style="82"/>
    <col min="4" max="4" width="10.140625" style="82" bestFit="1" customWidth="1"/>
    <col min="5" max="5" width="11.5703125" style="82" customWidth="1"/>
    <col min="6" max="6" width="10.140625" style="116" bestFit="1" customWidth="1"/>
    <col min="7" max="16384" width="9.140625" style="83"/>
  </cols>
  <sheetData>
    <row r="1" spans="1:6" ht="18.75">
      <c r="A1" s="99" t="s">
        <v>565</v>
      </c>
    </row>
    <row r="2" spans="1:6">
      <c r="F2" s="117"/>
    </row>
    <row r="3" spans="1:6">
      <c r="A3" s="98">
        <v>1</v>
      </c>
      <c r="B3" s="83" t="s">
        <v>50</v>
      </c>
      <c r="C3" s="82">
        <v>1</v>
      </c>
      <c r="D3" s="82">
        <v>11520</v>
      </c>
      <c r="E3" s="82">
        <f>+C3*D3</f>
        <v>11520</v>
      </c>
      <c r="F3" s="117">
        <v>11520</v>
      </c>
    </row>
    <row r="4" spans="1:6">
      <c r="A4" s="98">
        <v>2</v>
      </c>
      <c r="B4" s="83" t="s">
        <v>292</v>
      </c>
      <c r="C4" s="82">
        <v>1</v>
      </c>
      <c r="D4" s="82">
        <v>6460</v>
      </c>
      <c r="E4" s="82">
        <f t="shared" ref="E4:E15" si="0">+C4*D4</f>
        <v>6460</v>
      </c>
      <c r="F4" s="117">
        <v>6460</v>
      </c>
    </row>
    <row r="5" spans="1:6">
      <c r="A5" s="98">
        <v>3</v>
      </c>
      <c r="B5" s="83" t="s">
        <v>292</v>
      </c>
      <c r="C5" s="82">
        <v>59</v>
      </c>
      <c r="D5" s="82">
        <v>430</v>
      </c>
      <c r="E5" s="82">
        <f t="shared" si="0"/>
        <v>25370</v>
      </c>
      <c r="F5" s="117">
        <v>430</v>
      </c>
    </row>
    <row r="6" spans="1:6">
      <c r="A6" s="98">
        <v>4</v>
      </c>
      <c r="B6" s="83" t="s">
        <v>292</v>
      </c>
      <c r="C6" s="82">
        <v>6</v>
      </c>
      <c r="D6" s="82">
        <v>410</v>
      </c>
      <c r="E6" s="82">
        <f t="shared" si="0"/>
        <v>2460</v>
      </c>
      <c r="F6" s="117">
        <v>410</v>
      </c>
    </row>
    <row r="7" spans="1:6">
      <c r="A7" s="98">
        <v>5</v>
      </c>
      <c r="B7" s="83" t="s">
        <v>292</v>
      </c>
      <c r="C7" s="82">
        <v>8</v>
      </c>
      <c r="D7" s="82">
        <v>430</v>
      </c>
      <c r="E7" s="82">
        <f t="shared" si="0"/>
        <v>3440</v>
      </c>
      <c r="F7" s="117">
        <v>430</v>
      </c>
    </row>
    <row r="8" spans="1:6">
      <c r="A8" s="98">
        <v>6</v>
      </c>
      <c r="B8" s="83" t="s">
        <v>292</v>
      </c>
      <c r="C8" s="82">
        <v>1</v>
      </c>
      <c r="D8" s="82">
        <v>1600</v>
      </c>
      <c r="E8" s="82">
        <f t="shared" si="0"/>
        <v>1600</v>
      </c>
      <c r="F8" s="117">
        <v>1600</v>
      </c>
    </row>
    <row r="9" spans="1:6">
      <c r="A9" s="98">
        <v>7</v>
      </c>
      <c r="B9" s="83" t="s">
        <v>292</v>
      </c>
      <c r="C9" s="82">
        <v>1</v>
      </c>
      <c r="D9" s="82">
        <v>1950</v>
      </c>
      <c r="E9" s="82">
        <f t="shared" si="0"/>
        <v>1950</v>
      </c>
      <c r="F9" s="117">
        <v>1950</v>
      </c>
    </row>
    <row r="10" spans="1:6">
      <c r="A10" s="98">
        <v>8</v>
      </c>
      <c r="B10" s="83" t="s">
        <v>292</v>
      </c>
      <c r="C10" s="82">
        <v>1</v>
      </c>
      <c r="D10" s="82">
        <v>350</v>
      </c>
      <c r="E10" s="82">
        <f t="shared" si="0"/>
        <v>350</v>
      </c>
      <c r="F10" s="117">
        <v>350</v>
      </c>
    </row>
    <row r="11" spans="1:6">
      <c r="A11" s="98">
        <v>9</v>
      </c>
      <c r="B11" s="83" t="s">
        <v>1077</v>
      </c>
      <c r="C11" s="82">
        <v>547</v>
      </c>
      <c r="D11" s="82">
        <v>12</v>
      </c>
      <c r="E11" s="82">
        <f t="shared" si="0"/>
        <v>6564</v>
      </c>
      <c r="F11" s="117">
        <v>12</v>
      </c>
    </row>
    <row r="12" spans="1:6">
      <c r="A12" s="98">
        <v>10</v>
      </c>
      <c r="B12" s="83" t="s">
        <v>1077</v>
      </c>
      <c r="C12" s="82">
        <v>10</v>
      </c>
      <c r="D12" s="82">
        <v>9</v>
      </c>
      <c r="E12" s="82">
        <f t="shared" si="0"/>
        <v>90</v>
      </c>
      <c r="F12" s="117">
        <v>9</v>
      </c>
    </row>
    <row r="13" spans="1:6">
      <c r="A13" s="98">
        <v>11</v>
      </c>
      <c r="B13" s="83" t="s">
        <v>1077</v>
      </c>
      <c r="C13" s="82">
        <v>609</v>
      </c>
      <c r="D13" s="82">
        <v>8</v>
      </c>
      <c r="E13" s="82">
        <f t="shared" si="0"/>
        <v>4872</v>
      </c>
      <c r="F13" s="117">
        <v>8</v>
      </c>
    </row>
    <row r="14" spans="1:6">
      <c r="A14" s="98">
        <v>12</v>
      </c>
      <c r="B14" s="83" t="s">
        <v>1077</v>
      </c>
      <c r="C14" s="82">
        <v>10</v>
      </c>
      <c r="D14" s="82">
        <v>7</v>
      </c>
      <c r="E14" s="82">
        <f t="shared" si="0"/>
        <v>70</v>
      </c>
      <c r="F14" s="117">
        <v>7</v>
      </c>
    </row>
    <row r="15" spans="1:6" ht="15" thickBot="1">
      <c r="A15" s="98">
        <v>14</v>
      </c>
      <c r="B15" s="83" t="s">
        <v>50</v>
      </c>
      <c r="C15" s="82">
        <v>1</v>
      </c>
      <c r="D15" s="82">
        <v>3000</v>
      </c>
      <c r="E15" s="82">
        <f t="shared" si="0"/>
        <v>3000</v>
      </c>
      <c r="F15" s="117">
        <v>3000</v>
      </c>
    </row>
    <row r="16" spans="1:6" ht="15">
      <c r="C16" s="91"/>
      <c r="D16" s="91"/>
      <c r="E16" s="85">
        <f>SUM(E3:E15)</f>
        <v>67746</v>
      </c>
      <c r="F16" s="118"/>
    </row>
  </sheetData>
  <phoneticPr fontId="0"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2"/>
  <dimension ref="A1:K577"/>
  <sheetViews>
    <sheetView workbookViewId="0">
      <selection activeCell="I245" sqref="I245"/>
    </sheetView>
  </sheetViews>
  <sheetFormatPr defaultColWidth="9.140625" defaultRowHeight="14.25"/>
  <cols>
    <col min="1" max="1" width="4.7109375" style="81" customWidth="1"/>
    <col min="2" max="6" width="9.140625" style="81"/>
    <col min="7" max="8" width="9.140625" style="82"/>
    <col min="9" max="9" width="10.140625" style="82" bestFit="1" customWidth="1"/>
    <col min="10" max="10" width="11.28515625" style="82" bestFit="1" customWidth="1"/>
    <col min="11" max="11" width="10.140625" style="116" bestFit="1" customWidth="1"/>
    <col min="12" max="16384" width="9.140625" style="83"/>
  </cols>
  <sheetData>
    <row r="1" spans="1:10">
      <c r="D1" s="71" t="s">
        <v>543</v>
      </c>
    </row>
    <row r="4" spans="1:10" ht="15">
      <c r="A4" s="65" t="s">
        <v>1795</v>
      </c>
      <c r="B4" s="65" t="s">
        <v>1796</v>
      </c>
      <c r="C4" s="65"/>
      <c r="D4" s="65"/>
      <c r="E4" s="65"/>
      <c r="F4" s="65"/>
      <c r="G4" s="61"/>
      <c r="H4" s="61"/>
      <c r="I4" s="61"/>
      <c r="J4" s="61">
        <f>+J149</f>
        <v>136101</v>
      </c>
    </row>
    <row r="5" spans="1:10" ht="15">
      <c r="A5" s="65"/>
      <c r="B5" s="65"/>
      <c r="C5" s="65"/>
      <c r="D5" s="65"/>
      <c r="E5" s="65"/>
      <c r="F5" s="65"/>
      <c r="G5" s="61"/>
      <c r="H5" s="61"/>
      <c r="I5" s="61"/>
      <c r="J5" s="61"/>
    </row>
    <row r="6" spans="1:10" ht="15">
      <c r="A6" s="65" t="s">
        <v>1797</v>
      </c>
      <c r="B6" s="65" t="s">
        <v>1798</v>
      </c>
      <c r="C6" s="65"/>
      <c r="D6" s="65"/>
      <c r="E6" s="65"/>
      <c r="F6" s="65"/>
      <c r="G6" s="61"/>
      <c r="H6" s="61"/>
      <c r="I6" s="61"/>
      <c r="J6" s="61">
        <f>+J366</f>
        <v>167558</v>
      </c>
    </row>
    <row r="7" spans="1:10" ht="15">
      <c r="A7" s="65"/>
      <c r="B7" s="65"/>
      <c r="C7" s="65"/>
      <c r="D7" s="65"/>
      <c r="E7" s="65"/>
      <c r="F7" s="65"/>
      <c r="G7" s="61"/>
      <c r="H7" s="61"/>
      <c r="I7" s="61"/>
      <c r="J7" s="61"/>
    </row>
    <row r="8" spans="1:10" ht="15">
      <c r="A8" s="65" t="s">
        <v>1799</v>
      </c>
      <c r="B8" s="65" t="s">
        <v>1800</v>
      </c>
      <c r="C8" s="65"/>
      <c r="D8" s="65"/>
      <c r="E8" s="65"/>
      <c r="F8" s="65"/>
      <c r="G8" s="61"/>
      <c r="H8" s="61"/>
      <c r="I8" s="61"/>
      <c r="J8" s="61">
        <f>+J527</f>
        <v>197361</v>
      </c>
    </row>
    <row r="9" spans="1:10" ht="15">
      <c r="A9" s="65"/>
      <c r="B9" s="65"/>
      <c r="C9" s="65"/>
      <c r="D9" s="65"/>
      <c r="E9" s="65"/>
      <c r="F9" s="65"/>
      <c r="G9" s="61"/>
      <c r="H9" s="61"/>
      <c r="I9" s="61"/>
      <c r="J9" s="61"/>
    </row>
    <row r="10" spans="1:10" ht="15">
      <c r="A10" s="65" t="s">
        <v>1801</v>
      </c>
      <c r="B10" s="65" t="s">
        <v>1802</v>
      </c>
      <c r="C10" s="65"/>
      <c r="D10" s="65"/>
      <c r="E10" s="65"/>
      <c r="F10" s="65"/>
      <c r="G10" s="61"/>
      <c r="H10" s="61"/>
      <c r="I10" s="61"/>
      <c r="J10" s="61">
        <f>+J577</f>
        <v>32700</v>
      </c>
    </row>
    <row r="11" spans="1:10" ht="15">
      <c r="A11" s="65"/>
      <c r="B11" s="65"/>
      <c r="C11" s="65"/>
      <c r="D11" s="65"/>
      <c r="E11" s="65"/>
      <c r="F11" s="65"/>
      <c r="G11" s="61"/>
      <c r="H11" s="61"/>
      <c r="I11" s="61"/>
      <c r="J11" s="61"/>
    </row>
    <row r="12" spans="1:10" ht="15.75" thickBot="1">
      <c r="A12" s="65"/>
      <c r="B12" s="65"/>
      <c r="C12" s="65"/>
      <c r="D12" s="65"/>
      <c r="E12" s="65"/>
      <c r="F12" s="65"/>
      <c r="G12" s="61"/>
      <c r="H12" s="61"/>
      <c r="I12" s="61"/>
      <c r="J12" s="61"/>
    </row>
    <row r="13" spans="1:10" ht="15">
      <c r="A13" s="65"/>
      <c r="B13" s="65" t="s">
        <v>1803</v>
      </c>
      <c r="C13" s="65"/>
      <c r="D13" s="84"/>
      <c r="E13" s="84"/>
      <c r="F13" s="84"/>
      <c r="G13" s="85"/>
      <c r="H13" s="85"/>
      <c r="I13" s="85"/>
      <c r="J13" s="85">
        <f>SUM(J4:J12)</f>
        <v>533720</v>
      </c>
    </row>
    <row r="14" spans="1:10" ht="15" thickBot="1">
      <c r="A14" s="86"/>
      <c r="B14" s="86"/>
      <c r="C14" s="86"/>
      <c r="D14" s="86"/>
      <c r="E14" s="86"/>
      <c r="F14" s="86"/>
      <c r="G14" s="87"/>
      <c r="H14" s="87"/>
      <c r="I14" s="87"/>
      <c r="J14" s="87"/>
    </row>
    <row r="16" spans="1:10" ht="15">
      <c r="A16" s="65" t="s">
        <v>1665</v>
      </c>
    </row>
    <row r="18" spans="1:11" ht="15">
      <c r="A18" s="65" t="s">
        <v>1795</v>
      </c>
      <c r="B18" s="65" t="s">
        <v>1666</v>
      </c>
      <c r="C18" s="65"/>
    </row>
    <row r="20" spans="1:11">
      <c r="A20" s="81" t="s">
        <v>277</v>
      </c>
      <c r="B20" s="81" t="s">
        <v>1667</v>
      </c>
    </row>
    <row r="21" spans="1:11">
      <c r="B21" s="81" t="s">
        <v>1668</v>
      </c>
    </row>
    <row r="22" spans="1:11">
      <c r="B22" s="81" t="s">
        <v>1669</v>
      </c>
    </row>
    <row r="24" spans="1:11">
      <c r="B24" s="81" t="s">
        <v>1670</v>
      </c>
      <c r="G24" s="83" t="s">
        <v>292</v>
      </c>
      <c r="H24" s="82">
        <v>3</v>
      </c>
      <c r="I24" s="82">
        <v>490</v>
      </c>
      <c r="J24" s="82">
        <f>+H24*I24</f>
        <v>1470</v>
      </c>
      <c r="K24" s="117">
        <v>490</v>
      </c>
    </row>
    <row r="25" spans="1:11">
      <c r="B25" s="81" t="s">
        <v>1671</v>
      </c>
      <c r="G25" s="83" t="s">
        <v>292</v>
      </c>
      <c r="H25" s="82">
        <v>1</v>
      </c>
      <c r="I25" s="82">
        <v>545</v>
      </c>
      <c r="J25" s="82">
        <f t="shared" ref="J25:J39" si="0">+H25*I25</f>
        <v>545</v>
      </c>
      <c r="K25" s="117">
        <v>545</v>
      </c>
    </row>
    <row r="26" spans="1:11">
      <c r="B26" s="81" t="s">
        <v>1672</v>
      </c>
      <c r="G26" s="83" t="s">
        <v>292</v>
      </c>
      <c r="H26" s="82">
        <v>4</v>
      </c>
      <c r="I26" s="82">
        <v>655</v>
      </c>
      <c r="J26" s="82">
        <f t="shared" si="0"/>
        <v>2620</v>
      </c>
      <c r="K26" s="117">
        <v>655</v>
      </c>
    </row>
    <row r="27" spans="1:11">
      <c r="B27" s="81" t="s">
        <v>1386</v>
      </c>
      <c r="G27" s="83" t="s">
        <v>292</v>
      </c>
      <c r="H27" s="82">
        <v>6</v>
      </c>
      <c r="I27" s="82">
        <v>710</v>
      </c>
      <c r="J27" s="82">
        <f t="shared" si="0"/>
        <v>4260</v>
      </c>
      <c r="K27" s="117">
        <v>710</v>
      </c>
    </row>
    <row r="28" spans="1:11">
      <c r="B28" s="81" t="s">
        <v>1387</v>
      </c>
      <c r="G28" s="83" t="s">
        <v>292</v>
      </c>
      <c r="H28" s="82">
        <v>6</v>
      </c>
      <c r="I28" s="82">
        <v>765</v>
      </c>
      <c r="J28" s="82">
        <f t="shared" si="0"/>
        <v>4590</v>
      </c>
      <c r="K28" s="117">
        <v>765</v>
      </c>
    </row>
    <row r="29" spans="1:11">
      <c r="B29" s="81" t="s">
        <v>1388</v>
      </c>
      <c r="G29" s="83" t="s">
        <v>292</v>
      </c>
      <c r="H29" s="82">
        <v>4</v>
      </c>
      <c r="I29" s="82">
        <v>820</v>
      </c>
      <c r="J29" s="82">
        <f t="shared" si="0"/>
        <v>3280</v>
      </c>
      <c r="K29" s="117">
        <v>820</v>
      </c>
    </row>
    <row r="30" spans="1:11">
      <c r="B30" s="81" t="s">
        <v>588</v>
      </c>
      <c r="G30" s="83" t="s">
        <v>292</v>
      </c>
      <c r="H30" s="82">
        <v>7</v>
      </c>
      <c r="I30" s="82">
        <v>875</v>
      </c>
      <c r="J30" s="82">
        <f t="shared" si="0"/>
        <v>6125</v>
      </c>
      <c r="K30" s="117">
        <v>875</v>
      </c>
    </row>
    <row r="31" spans="1:11">
      <c r="B31" s="81" t="s">
        <v>589</v>
      </c>
      <c r="G31" s="83" t="s">
        <v>292</v>
      </c>
      <c r="H31" s="82">
        <v>6</v>
      </c>
      <c r="I31" s="82">
        <v>930</v>
      </c>
      <c r="J31" s="82">
        <f t="shared" si="0"/>
        <v>5580</v>
      </c>
      <c r="K31" s="117">
        <v>930</v>
      </c>
    </row>
    <row r="32" spans="1:11">
      <c r="B32" s="81" t="s">
        <v>590</v>
      </c>
      <c r="G32" s="83" t="s">
        <v>292</v>
      </c>
      <c r="H32" s="82">
        <v>6</v>
      </c>
      <c r="I32" s="82">
        <v>985</v>
      </c>
      <c r="J32" s="82">
        <f t="shared" si="0"/>
        <v>5910</v>
      </c>
      <c r="K32" s="117">
        <v>985</v>
      </c>
    </row>
    <row r="33" spans="1:11">
      <c r="B33" s="81" t="s">
        <v>591</v>
      </c>
      <c r="G33" s="83" t="s">
        <v>292</v>
      </c>
      <c r="H33" s="82">
        <v>6</v>
      </c>
      <c r="I33" s="82">
        <v>1040</v>
      </c>
      <c r="J33" s="82">
        <f t="shared" si="0"/>
        <v>6240</v>
      </c>
      <c r="K33" s="117">
        <v>1040</v>
      </c>
    </row>
    <row r="34" spans="1:11">
      <c r="B34" s="81" t="s">
        <v>592</v>
      </c>
      <c r="G34" s="83" t="s">
        <v>292</v>
      </c>
      <c r="H34" s="82">
        <v>2</v>
      </c>
      <c r="I34" s="82">
        <v>1095</v>
      </c>
      <c r="J34" s="82">
        <f t="shared" si="0"/>
        <v>2190</v>
      </c>
      <c r="K34" s="117">
        <v>1095</v>
      </c>
    </row>
    <row r="35" spans="1:11">
      <c r="B35" s="81" t="s">
        <v>593</v>
      </c>
      <c r="G35" s="83" t="s">
        <v>292</v>
      </c>
      <c r="H35" s="82">
        <v>3</v>
      </c>
      <c r="I35" s="82">
        <v>1150</v>
      </c>
      <c r="J35" s="82">
        <f t="shared" si="0"/>
        <v>3450</v>
      </c>
      <c r="K35" s="117">
        <v>1150</v>
      </c>
    </row>
    <row r="36" spans="1:11">
      <c r="B36" s="81" t="s">
        <v>594</v>
      </c>
      <c r="G36" s="83" t="s">
        <v>292</v>
      </c>
      <c r="H36" s="82">
        <v>1</v>
      </c>
      <c r="I36" s="82">
        <v>1260</v>
      </c>
      <c r="J36" s="82">
        <f t="shared" si="0"/>
        <v>1260</v>
      </c>
      <c r="K36" s="117">
        <v>1260</v>
      </c>
    </row>
    <row r="37" spans="1:11">
      <c r="B37" s="81" t="s">
        <v>1012</v>
      </c>
      <c r="G37" s="83" t="s">
        <v>292</v>
      </c>
      <c r="H37" s="82">
        <v>1</v>
      </c>
      <c r="I37" s="82">
        <v>1315</v>
      </c>
      <c r="J37" s="82">
        <f t="shared" si="0"/>
        <v>1315</v>
      </c>
      <c r="K37" s="117">
        <v>1315</v>
      </c>
    </row>
    <row r="38" spans="1:11">
      <c r="B38" s="81" t="s">
        <v>1013</v>
      </c>
      <c r="G38" s="83" t="s">
        <v>292</v>
      </c>
      <c r="H38" s="82">
        <v>1</v>
      </c>
      <c r="I38" s="82">
        <v>1370</v>
      </c>
      <c r="J38" s="82">
        <f t="shared" si="0"/>
        <v>1370</v>
      </c>
      <c r="K38" s="117">
        <v>1370</v>
      </c>
    </row>
    <row r="39" spans="1:11">
      <c r="B39" s="81" t="s">
        <v>1014</v>
      </c>
      <c r="G39" s="83" t="s">
        <v>292</v>
      </c>
      <c r="H39" s="82">
        <v>1</v>
      </c>
      <c r="I39" s="82">
        <v>1425</v>
      </c>
      <c r="J39" s="82">
        <f t="shared" si="0"/>
        <v>1425</v>
      </c>
      <c r="K39" s="117">
        <v>1425</v>
      </c>
    </row>
    <row r="40" spans="1:11">
      <c r="G40" s="83"/>
      <c r="K40" s="117"/>
    </row>
    <row r="41" spans="1:11">
      <c r="A41" s="81" t="s">
        <v>280</v>
      </c>
      <c r="B41" s="81" t="s">
        <v>1015</v>
      </c>
      <c r="G41" s="83"/>
      <c r="K41" s="117"/>
    </row>
    <row r="42" spans="1:11">
      <c r="B42" s="81" t="s">
        <v>1668</v>
      </c>
      <c r="G42" s="83"/>
      <c r="K42" s="117"/>
    </row>
    <row r="43" spans="1:11">
      <c r="B43" s="81" t="s">
        <v>1669</v>
      </c>
      <c r="G43" s="83"/>
      <c r="K43" s="117"/>
    </row>
    <row r="44" spans="1:11">
      <c r="G44" s="83"/>
      <c r="K44" s="117"/>
    </row>
    <row r="45" spans="1:11">
      <c r="B45" s="81" t="s">
        <v>1863</v>
      </c>
      <c r="C45" s="81" t="s">
        <v>1864</v>
      </c>
      <c r="G45" s="83" t="s">
        <v>292</v>
      </c>
      <c r="H45" s="82">
        <v>1</v>
      </c>
      <c r="I45" s="82">
        <v>945</v>
      </c>
      <c r="J45" s="82">
        <f>+H45*I45</f>
        <v>945</v>
      </c>
      <c r="K45" s="117">
        <v>945</v>
      </c>
    </row>
    <row r="46" spans="1:11">
      <c r="B46" s="81" t="s">
        <v>1386</v>
      </c>
      <c r="C46" s="81" t="s">
        <v>1865</v>
      </c>
      <c r="G46" s="83" t="s">
        <v>292</v>
      </c>
      <c r="H46" s="82">
        <v>2</v>
      </c>
      <c r="I46" s="82">
        <v>1350</v>
      </c>
      <c r="J46" s="82">
        <f>+H46*I46</f>
        <v>2700</v>
      </c>
      <c r="K46" s="117">
        <v>1350</v>
      </c>
    </row>
    <row r="47" spans="1:11">
      <c r="G47" s="83"/>
      <c r="K47" s="117"/>
    </row>
    <row r="48" spans="1:11">
      <c r="A48" s="81" t="s">
        <v>290</v>
      </c>
      <c r="B48" s="81" t="s">
        <v>1866</v>
      </c>
      <c r="G48" s="83"/>
      <c r="K48" s="117"/>
    </row>
    <row r="49" spans="1:11">
      <c r="G49" s="83" t="s">
        <v>292</v>
      </c>
      <c r="H49" s="82">
        <v>125</v>
      </c>
      <c r="I49" s="82">
        <v>16</v>
      </c>
      <c r="J49" s="82">
        <f>+H49*I49</f>
        <v>2000</v>
      </c>
      <c r="K49" s="117">
        <v>16</v>
      </c>
    </row>
    <row r="50" spans="1:11">
      <c r="G50" s="83"/>
      <c r="K50" s="117"/>
    </row>
    <row r="51" spans="1:11">
      <c r="A51" s="81" t="s">
        <v>291</v>
      </c>
      <c r="B51" s="81" t="s">
        <v>1867</v>
      </c>
      <c r="G51" s="83"/>
      <c r="K51" s="117"/>
    </row>
    <row r="52" spans="1:11">
      <c r="G52" s="83" t="s">
        <v>292</v>
      </c>
      <c r="H52" s="82">
        <v>125</v>
      </c>
      <c r="I52" s="82">
        <v>16</v>
      </c>
      <c r="J52" s="82">
        <f>+H52*I52</f>
        <v>2000</v>
      </c>
      <c r="K52" s="117">
        <v>16</v>
      </c>
    </row>
    <row r="53" spans="1:11">
      <c r="G53" s="83"/>
      <c r="K53" s="117"/>
    </row>
    <row r="54" spans="1:11">
      <c r="A54" s="81" t="s">
        <v>293</v>
      </c>
      <c r="B54" s="81" t="s">
        <v>1868</v>
      </c>
      <c r="G54" s="83" t="s">
        <v>292</v>
      </c>
      <c r="H54" s="82">
        <v>125</v>
      </c>
      <c r="I54" s="82">
        <v>8</v>
      </c>
      <c r="J54" s="82">
        <f>+H54*I54</f>
        <v>1000</v>
      </c>
      <c r="K54" s="117">
        <v>8</v>
      </c>
    </row>
    <row r="55" spans="1:11">
      <c r="G55" s="83"/>
      <c r="K55" s="117"/>
    </row>
    <row r="56" spans="1:11">
      <c r="A56" s="81" t="s">
        <v>1421</v>
      </c>
      <c r="B56" s="81" t="s">
        <v>1869</v>
      </c>
      <c r="G56" s="83"/>
      <c r="K56" s="117"/>
    </row>
    <row r="57" spans="1:11">
      <c r="G57" s="83" t="s">
        <v>292</v>
      </c>
      <c r="H57" s="82">
        <v>65</v>
      </c>
      <c r="I57" s="82">
        <v>12</v>
      </c>
      <c r="J57" s="82">
        <f>+H57*I57</f>
        <v>780</v>
      </c>
      <c r="K57" s="117">
        <v>12</v>
      </c>
    </row>
    <row r="58" spans="1:11">
      <c r="K58" s="117"/>
    </row>
    <row r="59" spans="1:11" ht="31.5" customHeight="1">
      <c r="A59" s="81" t="s">
        <v>1422</v>
      </c>
      <c r="B59" s="308" t="s">
        <v>599</v>
      </c>
      <c r="C59" s="308"/>
      <c r="D59" s="308"/>
      <c r="E59" s="308"/>
      <c r="F59" s="308"/>
      <c r="K59" s="117"/>
    </row>
    <row r="60" spans="1:11" ht="33" customHeight="1">
      <c r="B60" s="308" t="s">
        <v>600</v>
      </c>
      <c r="C60" s="308"/>
      <c r="D60" s="308"/>
      <c r="E60" s="308"/>
      <c r="F60" s="308"/>
      <c r="K60" s="117"/>
    </row>
    <row r="61" spans="1:11">
      <c r="A61" s="81" t="s">
        <v>601</v>
      </c>
      <c r="K61" s="117"/>
    </row>
    <row r="62" spans="1:11">
      <c r="G62" s="83" t="s">
        <v>292</v>
      </c>
      <c r="H62" s="82">
        <v>61</v>
      </c>
      <c r="I62" s="82">
        <v>300</v>
      </c>
      <c r="J62" s="82">
        <f>+H62*I62</f>
        <v>18300</v>
      </c>
      <c r="K62" s="117">
        <v>300</v>
      </c>
    </row>
    <row r="63" spans="1:11">
      <c r="K63" s="117"/>
    </row>
    <row r="64" spans="1:11">
      <c r="A64" s="81" t="s">
        <v>1424</v>
      </c>
      <c r="B64" s="81" t="s">
        <v>602</v>
      </c>
      <c r="K64" s="117"/>
    </row>
    <row r="65" spans="1:11">
      <c r="G65" s="82" t="s">
        <v>292</v>
      </c>
      <c r="H65" s="82">
        <v>61</v>
      </c>
      <c r="I65" s="82">
        <v>12</v>
      </c>
      <c r="J65" s="82">
        <f>+H65*I65</f>
        <v>732</v>
      </c>
      <c r="K65" s="117">
        <v>12</v>
      </c>
    </row>
    <row r="66" spans="1:11">
      <c r="K66" s="117"/>
    </row>
    <row r="67" spans="1:11">
      <c r="A67" s="81" t="s">
        <v>931</v>
      </c>
      <c r="B67" s="81" t="s">
        <v>1451</v>
      </c>
      <c r="K67" s="117"/>
    </row>
    <row r="68" spans="1:11">
      <c r="B68" s="81" t="s">
        <v>756</v>
      </c>
      <c r="K68" s="117"/>
    </row>
    <row r="69" spans="1:11">
      <c r="B69" s="81" t="s">
        <v>757</v>
      </c>
      <c r="K69" s="117"/>
    </row>
    <row r="70" spans="1:11">
      <c r="B70" s="81" t="s">
        <v>758</v>
      </c>
      <c r="K70" s="117"/>
    </row>
    <row r="71" spans="1:11">
      <c r="A71" s="81" t="s">
        <v>759</v>
      </c>
      <c r="K71" s="117"/>
    </row>
    <row r="72" spans="1:11">
      <c r="A72" s="81" t="s">
        <v>760</v>
      </c>
      <c r="K72" s="117"/>
    </row>
    <row r="73" spans="1:11">
      <c r="A73" s="81" t="s">
        <v>707</v>
      </c>
      <c r="K73" s="117"/>
    </row>
    <row r="74" spans="1:11">
      <c r="A74" s="81" t="s">
        <v>668</v>
      </c>
      <c r="K74" s="117"/>
    </row>
    <row r="75" spans="1:11">
      <c r="B75" s="81" t="s">
        <v>669</v>
      </c>
      <c r="K75" s="117"/>
    </row>
    <row r="76" spans="1:11">
      <c r="B76" s="81" t="s">
        <v>670</v>
      </c>
      <c r="D76" s="81" t="s">
        <v>671</v>
      </c>
      <c r="G76" s="82" t="s">
        <v>50</v>
      </c>
      <c r="H76" s="82">
        <v>1</v>
      </c>
      <c r="I76" s="82">
        <v>750</v>
      </c>
      <c r="J76" s="82">
        <f>+H76*I76</f>
        <v>750</v>
      </c>
      <c r="K76" s="117">
        <v>750</v>
      </c>
    </row>
    <row r="77" spans="1:11">
      <c r="B77" s="81" t="s">
        <v>672</v>
      </c>
      <c r="D77" s="81" t="s">
        <v>673</v>
      </c>
      <c r="G77" s="82" t="s">
        <v>50</v>
      </c>
      <c r="H77" s="82">
        <v>2</v>
      </c>
      <c r="I77" s="82">
        <v>1130</v>
      </c>
      <c r="J77" s="82">
        <f>+H77*I77</f>
        <v>2260</v>
      </c>
      <c r="K77" s="117">
        <v>1130</v>
      </c>
    </row>
    <row r="78" spans="1:11">
      <c r="B78" s="81" t="s">
        <v>674</v>
      </c>
      <c r="D78" s="81" t="s">
        <v>673</v>
      </c>
      <c r="G78" s="82" t="s">
        <v>50</v>
      </c>
      <c r="H78" s="82">
        <v>2</v>
      </c>
      <c r="I78" s="82">
        <v>1580</v>
      </c>
      <c r="J78" s="82">
        <f>+H78*I78</f>
        <v>3160</v>
      </c>
      <c r="K78" s="117">
        <v>1580</v>
      </c>
    </row>
    <row r="79" spans="1:11">
      <c r="K79" s="117"/>
    </row>
    <row r="80" spans="1:11">
      <c r="A80" s="81" t="s">
        <v>653</v>
      </c>
      <c r="B80" s="81" t="s">
        <v>675</v>
      </c>
      <c r="K80" s="117"/>
    </row>
    <row r="81" spans="1:11">
      <c r="B81" s="81" t="s">
        <v>676</v>
      </c>
      <c r="K81" s="117"/>
    </row>
    <row r="82" spans="1:11">
      <c r="G82" s="82" t="s">
        <v>292</v>
      </c>
      <c r="H82" s="82">
        <v>16</v>
      </c>
      <c r="I82" s="82">
        <v>44</v>
      </c>
      <c r="J82" s="82">
        <f>+H82*I82</f>
        <v>704</v>
      </c>
      <c r="K82" s="117">
        <v>44</v>
      </c>
    </row>
    <row r="83" spans="1:11">
      <c r="K83" s="117"/>
    </row>
    <row r="84" spans="1:11">
      <c r="A84" s="81" t="s">
        <v>654</v>
      </c>
      <c r="B84" s="81" t="s">
        <v>612</v>
      </c>
      <c r="K84" s="117"/>
    </row>
    <row r="85" spans="1:11">
      <c r="K85" s="117"/>
    </row>
    <row r="86" spans="1:11">
      <c r="G86" s="82" t="s">
        <v>292</v>
      </c>
      <c r="H86" s="82">
        <v>61</v>
      </c>
      <c r="I86" s="82">
        <v>22</v>
      </c>
      <c r="J86" s="82">
        <f>+H86*I86</f>
        <v>1342</v>
      </c>
      <c r="K86" s="117">
        <v>22</v>
      </c>
    </row>
    <row r="87" spans="1:11">
      <c r="K87" s="117"/>
    </row>
    <row r="88" spans="1:11">
      <c r="A88" s="81" t="s">
        <v>834</v>
      </c>
      <c r="B88" s="81" t="s">
        <v>613</v>
      </c>
      <c r="K88" s="117"/>
    </row>
    <row r="89" spans="1:11">
      <c r="K89" s="117"/>
    </row>
    <row r="90" spans="1:11">
      <c r="B90" s="81" t="s">
        <v>614</v>
      </c>
      <c r="G90" s="82" t="s">
        <v>1077</v>
      </c>
      <c r="H90" s="82">
        <v>543</v>
      </c>
      <c r="I90" s="82">
        <v>24</v>
      </c>
      <c r="J90" s="82">
        <f>+H90*I90</f>
        <v>13032</v>
      </c>
      <c r="K90" s="117">
        <v>24</v>
      </c>
    </row>
    <row r="91" spans="1:11">
      <c r="K91" s="117"/>
    </row>
    <row r="92" spans="1:11">
      <c r="K92" s="117"/>
    </row>
    <row r="93" spans="1:11">
      <c r="A93" s="81" t="s">
        <v>1269</v>
      </c>
      <c r="B93" s="81" t="s">
        <v>615</v>
      </c>
      <c r="K93" s="117"/>
    </row>
    <row r="94" spans="1:11">
      <c r="B94" s="81" t="s">
        <v>616</v>
      </c>
      <c r="K94" s="117"/>
    </row>
    <row r="95" spans="1:11">
      <c r="K95" s="117"/>
    </row>
    <row r="96" spans="1:11">
      <c r="B96" s="81" t="s">
        <v>617</v>
      </c>
      <c r="C96" s="81" t="s">
        <v>618</v>
      </c>
      <c r="G96" s="82" t="s">
        <v>1077</v>
      </c>
      <c r="H96" s="82">
        <v>18</v>
      </c>
      <c r="I96" s="82">
        <v>35</v>
      </c>
      <c r="J96" s="82">
        <f>+H96*I96</f>
        <v>630</v>
      </c>
      <c r="K96" s="117">
        <v>35</v>
      </c>
    </row>
    <row r="97" spans="1:11">
      <c r="B97" s="81" t="s">
        <v>619</v>
      </c>
      <c r="C97" s="81" t="s">
        <v>618</v>
      </c>
      <c r="G97" s="82" t="s">
        <v>1077</v>
      </c>
      <c r="H97" s="82">
        <v>25</v>
      </c>
      <c r="I97" s="82">
        <v>40</v>
      </c>
      <c r="J97" s="82">
        <f>+H97*I97</f>
        <v>1000</v>
      </c>
      <c r="K97" s="117">
        <v>40</v>
      </c>
    </row>
    <row r="98" spans="1:11">
      <c r="B98" s="81" t="s">
        <v>620</v>
      </c>
      <c r="C98" s="81" t="s">
        <v>618</v>
      </c>
      <c r="G98" s="82" t="s">
        <v>1077</v>
      </c>
      <c r="H98" s="82">
        <v>74</v>
      </c>
      <c r="I98" s="82">
        <v>45</v>
      </c>
      <c r="J98" s="82">
        <f>+H98*I98</f>
        <v>3330</v>
      </c>
      <c r="K98" s="117">
        <v>45</v>
      </c>
    </row>
    <row r="99" spans="1:11">
      <c r="B99" s="81" t="s">
        <v>621</v>
      </c>
      <c r="G99" s="82" t="s">
        <v>1077</v>
      </c>
      <c r="H99" s="82">
        <v>81</v>
      </c>
      <c r="I99" s="82">
        <v>85</v>
      </c>
      <c r="J99" s="82">
        <f>+H99*I99</f>
        <v>6885</v>
      </c>
      <c r="K99" s="117">
        <v>85</v>
      </c>
    </row>
    <row r="100" spans="1:11">
      <c r="B100" s="81" t="s">
        <v>622</v>
      </c>
      <c r="G100" s="82" t="s">
        <v>1077</v>
      </c>
      <c r="H100" s="82">
        <v>75</v>
      </c>
      <c r="I100" s="82">
        <v>140</v>
      </c>
      <c r="J100" s="82">
        <f>+H100*I100</f>
        <v>10500</v>
      </c>
      <c r="K100" s="117">
        <v>140</v>
      </c>
    </row>
    <row r="101" spans="1:11">
      <c r="K101" s="117"/>
    </row>
    <row r="102" spans="1:11">
      <c r="A102" s="81" t="s">
        <v>844</v>
      </c>
      <c r="B102" s="81" t="s">
        <v>623</v>
      </c>
      <c r="K102" s="117"/>
    </row>
    <row r="103" spans="1:11">
      <c r="B103" s="81" t="s">
        <v>624</v>
      </c>
      <c r="K103" s="117"/>
    </row>
    <row r="104" spans="1:11">
      <c r="B104" s="81" t="s">
        <v>625</v>
      </c>
      <c r="K104" s="117"/>
    </row>
    <row r="105" spans="1:11">
      <c r="B105" s="81" t="s">
        <v>603</v>
      </c>
      <c r="K105" s="117"/>
    </row>
    <row r="106" spans="1:11">
      <c r="K106" s="117"/>
    </row>
    <row r="107" spans="1:11">
      <c r="B107" s="81" t="s">
        <v>617</v>
      </c>
      <c r="C107" s="81" t="s">
        <v>618</v>
      </c>
      <c r="G107" s="82" t="s">
        <v>1077</v>
      </c>
      <c r="H107" s="82">
        <v>18</v>
      </c>
      <c r="I107" s="82">
        <v>16</v>
      </c>
      <c r="J107" s="82">
        <f>+H107*I107</f>
        <v>288</v>
      </c>
      <c r="K107" s="117">
        <v>16</v>
      </c>
    </row>
    <row r="108" spans="1:11">
      <c r="B108" s="81" t="s">
        <v>619</v>
      </c>
      <c r="C108" s="81" t="s">
        <v>618</v>
      </c>
      <c r="G108" s="82" t="s">
        <v>1077</v>
      </c>
      <c r="H108" s="82">
        <v>25</v>
      </c>
      <c r="I108" s="82">
        <v>18</v>
      </c>
      <c r="J108" s="82">
        <f>+H108*I108</f>
        <v>450</v>
      </c>
      <c r="K108" s="117">
        <v>18</v>
      </c>
    </row>
    <row r="109" spans="1:11">
      <c r="B109" s="81" t="s">
        <v>620</v>
      </c>
      <c r="C109" s="81" t="s">
        <v>618</v>
      </c>
      <c r="G109" s="82" t="s">
        <v>1077</v>
      </c>
      <c r="H109" s="82">
        <v>74</v>
      </c>
      <c r="I109" s="82">
        <v>20</v>
      </c>
      <c r="J109" s="82">
        <f>+H109*I109</f>
        <v>1480</v>
      </c>
      <c r="K109" s="117">
        <v>20</v>
      </c>
    </row>
    <row r="110" spans="1:11">
      <c r="B110" s="81" t="s">
        <v>621</v>
      </c>
      <c r="G110" s="82" t="s">
        <v>1077</v>
      </c>
      <c r="H110" s="82">
        <v>77</v>
      </c>
      <c r="I110" s="82">
        <v>26</v>
      </c>
      <c r="J110" s="82">
        <f>+H110*I110</f>
        <v>2002</v>
      </c>
      <c r="K110" s="117">
        <v>26</v>
      </c>
    </row>
    <row r="111" spans="1:11">
      <c r="B111" s="81" t="s">
        <v>622</v>
      </c>
      <c r="D111" s="81" t="s">
        <v>1609</v>
      </c>
      <c r="G111" s="82" t="s">
        <v>1077</v>
      </c>
      <c r="H111" s="82">
        <v>70</v>
      </c>
      <c r="I111" s="82">
        <v>42</v>
      </c>
      <c r="J111" s="82">
        <f>+H111*I111</f>
        <v>2940</v>
      </c>
      <c r="K111" s="117">
        <v>42</v>
      </c>
    </row>
    <row r="112" spans="1:11">
      <c r="K112" s="117"/>
    </row>
    <row r="113" spans="1:11">
      <c r="A113" s="81" t="s">
        <v>847</v>
      </c>
      <c r="B113" s="81" t="s">
        <v>623</v>
      </c>
      <c r="K113" s="117"/>
    </row>
    <row r="114" spans="1:11">
      <c r="B114" s="81" t="s">
        <v>604</v>
      </c>
      <c r="K114" s="117"/>
    </row>
    <row r="115" spans="1:11">
      <c r="B115" s="81" t="s">
        <v>605</v>
      </c>
      <c r="K115" s="117"/>
    </row>
    <row r="116" spans="1:11">
      <c r="K116" s="117"/>
    </row>
    <row r="117" spans="1:11">
      <c r="B117" s="81" t="s">
        <v>621</v>
      </c>
      <c r="G117" s="82" t="s">
        <v>1077</v>
      </c>
      <c r="H117" s="82">
        <v>10</v>
      </c>
      <c r="I117" s="82">
        <v>100</v>
      </c>
      <c r="J117" s="82">
        <f>+H117*I117</f>
        <v>1000</v>
      </c>
      <c r="K117" s="117">
        <v>100</v>
      </c>
    </row>
    <row r="118" spans="1:11">
      <c r="B118" s="81" t="s">
        <v>622</v>
      </c>
      <c r="G118" s="82" t="s">
        <v>1077</v>
      </c>
      <c r="H118" s="82">
        <v>10</v>
      </c>
      <c r="I118" s="82">
        <v>120</v>
      </c>
      <c r="J118" s="82">
        <f>+H118*I118</f>
        <v>1200</v>
      </c>
      <c r="K118" s="117">
        <v>120</v>
      </c>
    </row>
    <row r="119" spans="1:11">
      <c r="K119" s="117"/>
    </row>
    <row r="120" spans="1:11">
      <c r="A120" s="81" t="s">
        <v>408</v>
      </c>
      <c r="B120" s="81" t="s">
        <v>606</v>
      </c>
      <c r="K120" s="117"/>
    </row>
    <row r="121" spans="1:11">
      <c r="A121" s="81" t="s">
        <v>607</v>
      </c>
      <c r="K121" s="117"/>
    </row>
    <row r="122" spans="1:11">
      <c r="A122" s="81" t="s">
        <v>608</v>
      </c>
      <c r="K122" s="117"/>
    </row>
    <row r="123" spans="1:11">
      <c r="A123" s="81" t="s">
        <v>1609</v>
      </c>
      <c r="K123" s="117"/>
    </row>
    <row r="124" spans="1:11">
      <c r="B124" s="81" t="s">
        <v>609</v>
      </c>
      <c r="C124" s="81" t="s">
        <v>610</v>
      </c>
      <c r="D124" s="81" t="s">
        <v>1865</v>
      </c>
      <c r="G124" s="82" t="s">
        <v>292</v>
      </c>
      <c r="H124" s="82">
        <v>2</v>
      </c>
      <c r="I124" s="82">
        <v>50</v>
      </c>
      <c r="J124" s="82">
        <f>+H124*I124</f>
        <v>100</v>
      </c>
      <c r="K124" s="117">
        <v>50</v>
      </c>
    </row>
    <row r="125" spans="1:11">
      <c r="B125" s="81" t="s">
        <v>609</v>
      </c>
      <c r="C125" s="81" t="s">
        <v>611</v>
      </c>
      <c r="D125" s="81" t="s">
        <v>1864</v>
      </c>
      <c r="G125" s="82" t="s">
        <v>292</v>
      </c>
      <c r="H125" s="82">
        <v>1</v>
      </c>
      <c r="I125" s="82">
        <v>65</v>
      </c>
      <c r="J125" s="82">
        <f>+H125*I125</f>
        <v>65</v>
      </c>
      <c r="K125" s="117">
        <v>65</v>
      </c>
    </row>
    <row r="126" spans="1:11">
      <c r="K126" s="117"/>
    </row>
    <row r="127" spans="1:11">
      <c r="A127" s="81" t="s">
        <v>409</v>
      </c>
      <c r="B127" s="81" t="s">
        <v>1274</v>
      </c>
      <c r="K127" s="117"/>
    </row>
    <row r="128" spans="1:11">
      <c r="A128" s="81" t="s">
        <v>607</v>
      </c>
      <c r="K128" s="117"/>
    </row>
    <row r="129" spans="1:11">
      <c r="A129" s="81" t="s">
        <v>1389</v>
      </c>
      <c r="K129" s="117"/>
    </row>
    <row r="130" spans="1:11">
      <c r="A130" s="81" t="s">
        <v>1609</v>
      </c>
      <c r="K130" s="117"/>
    </row>
    <row r="131" spans="1:11">
      <c r="B131" s="81" t="s">
        <v>609</v>
      </c>
      <c r="C131" s="81" t="s">
        <v>610</v>
      </c>
      <c r="D131" s="81" t="s">
        <v>1865</v>
      </c>
      <c r="G131" s="82" t="s">
        <v>292</v>
      </c>
      <c r="H131" s="82">
        <v>2</v>
      </c>
      <c r="I131" s="82">
        <v>400</v>
      </c>
      <c r="J131" s="82">
        <f>+H131*I131</f>
        <v>800</v>
      </c>
      <c r="K131" s="117">
        <v>400</v>
      </c>
    </row>
    <row r="132" spans="1:11">
      <c r="B132" s="81" t="s">
        <v>609</v>
      </c>
      <c r="C132" s="81" t="s">
        <v>611</v>
      </c>
      <c r="D132" s="81" t="s">
        <v>1864</v>
      </c>
      <c r="G132" s="82" t="s">
        <v>292</v>
      </c>
      <c r="H132" s="82">
        <v>1</v>
      </c>
      <c r="I132" s="82">
        <v>340</v>
      </c>
      <c r="J132" s="82">
        <f>+H132*I132</f>
        <v>340</v>
      </c>
      <c r="K132" s="117">
        <v>340</v>
      </c>
    </row>
    <row r="133" spans="1:11">
      <c r="K133" s="117"/>
    </row>
    <row r="134" spans="1:11">
      <c r="A134" s="81" t="s">
        <v>410</v>
      </c>
      <c r="B134" s="81" t="s">
        <v>1390</v>
      </c>
      <c r="K134" s="117"/>
    </row>
    <row r="135" spans="1:11">
      <c r="K135" s="117"/>
    </row>
    <row r="136" spans="1:11">
      <c r="G136" s="82" t="s">
        <v>50</v>
      </c>
      <c r="H136" s="82">
        <v>3</v>
      </c>
      <c r="I136" s="82">
        <v>180</v>
      </c>
      <c r="J136" s="82">
        <f>+H136*I136</f>
        <v>540</v>
      </c>
      <c r="K136" s="117">
        <v>180</v>
      </c>
    </row>
    <row r="137" spans="1:11">
      <c r="K137" s="117"/>
    </row>
    <row r="138" spans="1:11">
      <c r="A138" s="81" t="s">
        <v>974</v>
      </c>
      <c r="B138" s="81" t="s">
        <v>1391</v>
      </c>
      <c r="K138" s="117"/>
    </row>
    <row r="139" spans="1:11">
      <c r="A139" s="81" t="s">
        <v>1385</v>
      </c>
      <c r="K139" s="117"/>
    </row>
    <row r="140" spans="1:11">
      <c r="A140" s="81" t="s">
        <v>692</v>
      </c>
      <c r="K140" s="117"/>
    </row>
    <row r="141" spans="1:11">
      <c r="A141" s="81" t="s">
        <v>693</v>
      </c>
      <c r="K141" s="117"/>
    </row>
    <row r="142" spans="1:11">
      <c r="G142" s="82" t="s">
        <v>50</v>
      </c>
      <c r="H142" s="82">
        <v>4</v>
      </c>
      <c r="I142" s="82">
        <v>260</v>
      </c>
      <c r="J142" s="82">
        <f>+H142*I142</f>
        <v>1040</v>
      </c>
      <c r="K142" s="117">
        <v>260</v>
      </c>
    </row>
    <row r="143" spans="1:11">
      <c r="K143" s="117"/>
    </row>
    <row r="144" spans="1:11">
      <c r="A144" s="81" t="s">
        <v>975</v>
      </c>
      <c r="B144" s="81" t="s">
        <v>694</v>
      </c>
      <c r="K144" s="117"/>
    </row>
    <row r="145" spans="1:11">
      <c r="B145" s="81" t="s">
        <v>695</v>
      </c>
      <c r="K145" s="117"/>
    </row>
    <row r="146" spans="1:11">
      <c r="K146" s="117"/>
    </row>
    <row r="147" spans="1:11">
      <c r="B147" s="81" t="s">
        <v>696</v>
      </c>
      <c r="G147" s="82" t="s">
        <v>292</v>
      </c>
      <c r="H147" s="82">
        <v>4</v>
      </c>
      <c r="I147" s="82">
        <v>44</v>
      </c>
      <c r="J147" s="82">
        <f>+H147*I147</f>
        <v>176</v>
      </c>
      <c r="K147" s="117">
        <v>44</v>
      </c>
    </row>
    <row r="148" spans="1:11" ht="15" thickBot="1">
      <c r="K148" s="117"/>
    </row>
    <row r="149" spans="1:11" ht="15">
      <c r="B149" s="88" t="s">
        <v>545</v>
      </c>
      <c r="E149" s="89"/>
      <c r="F149" s="89"/>
      <c r="G149" s="90"/>
      <c r="H149" s="91"/>
      <c r="I149" s="91"/>
      <c r="J149" s="85">
        <f>SUM(J24:J148)</f>
        <v>136101</v>
      </c>
      <c r="K149" s="118"/>
    </row>
    <row r="150" spans="1:11">
      <c r="K150" s="117"/>
    </row>
    <row r="151" spans="1:11">
      <c r="K151" s="117"/>
    </row>
    <row r="152" spans="1:11" ht="15">
      <c r="A152" s="65" t="s">
        <v>697</v>
      </c>
      <c r="B152" s="65" t="s">
        <v>698</v>
      </c>
      <c r="K152" s="117"/>
    </row>
    <row r="153" spans="1:11">
      <c r="K153" s="117"/>
    </row>
    <row r="154" spans="1:11" ht="15">
      <c r="A154" s="65" t="s">
        <v>699</v>
      </c>
      <c r="B154" s="65" t="s">
        <v>700</v>
      </c>
      <c r="K154" s="117"/>
    </row>
    <row r="155" spans="1:11">
      <c r="K155" s="117"/>
    </row>
    <row r="156" spans="1:11">
      <c r="K156" s="117"/>
    </row>
    <row r="157" spans="1:11">
      <c r="A157" s="81" t="s">
        <v>277</v>
      </c>
      <c r="B157" s="81" t="s">
        <v>701</v>
      </c>
      <c r="K157" s="117"/>
    </row>
    <row r="158" spans="1:11">
      <c r="A158" s="81" t="s">
        <v>702</v>
      </c>
      <c r="K158" s="117"/>
    </row>
    <row r="159" spans="1:11">
      <c r="A159" s="81" t="s">
        <v>703</v>
      </c>
      <c r="K159" s="117"/>
    </row>
    <row r="160" spans="1:11">
      <c r="A160" s="81" t="s">
        <v>704</v>
      </c>
      <c r="K160" s="117"/>
    </row>
    <row r="161" spans="1:11">
      <c r="K161" s="117"/>
    </row>
    <row r="162" spans="1:11">
      <c r="G162" s="82" t="s">
        <v>705</v>
      </c>
      <c r="H162" s="82">
        <v>1</v>
      </c>
      <c r="I162" s="82">
        <v>42500</v>
      </c>
      <c r="J162" s="82">
        <f>+H162*I162</f>
        <v>42500</v>
      </c>
      <c r="K162" s="117">
        <v>42500</v>
      </c>
    </row>
    <row r="163" spans="1:11">
      <c r="K163" s="117"/>
    </row>
    <row r="164" spans="1:11">
      <c r="A164" s="81" t="s">
        <v>280</v>
      </c>
      <c r="B164" s="81" t="s">
        <v>190</v>
      </c>
      <c r="K164" s="117"/>
    </row>
    <row r="165" spans="1:11">
      <c r="A165" s="81" t="s">
        <v>191</v>
      </c>
      <c r="K165" s="117"/>
    </row>
    <row r="166" spans="1:11">
      <c r="B166" s="81" t="s">
        <v>192</v>
      </c>
      <c r="K166" s="117"/>
    </row>
    <row r="167" spans="1:11">
      <c r="A167" s="81" t="s">
        <v>193</v>
      </c>
      <c r="K167" s="117"/>
    </row>
    <row r="168" spans="1:11">
      <c r="A168" s="81" t="s">
        <v>194</v>
      </c>
      <c r="K168" s="117"/>
    </row>
    <row r="169" spans="1:11">
      <c r="A169" s="81" t="s">
        <v>1298</v>
      </c>
      <c r="K169" s="117"/>
    </row>
    <row r="170" spans="1:11">
      <c r="A170" s="81" t="s">
        <v>1609</v>
      </c>
      <c r="B170" s="81" t="s">
        <v>1253</v>
      </c>
      <c r="C170" s="81" t="s">
        <v>1254</v>
      </c>
      <c r="K170" s="117"/>
    </row>
    <row r="171" spans="1:11">
      <c r="G171" s="82" t="s">
        <v>705</v>
      </c>
      <c r="H171" s="82">
        <v>1</v>
      </c>
      <c r="I171" s="82">
        <v>8900</v>
      </c>
      <c r="J171" s="82">
        <f>+H171*I171</f>
        <v>8900</v>
      </c>
      <c r="K171" s="117">
        <v>8900</v>
      </c>
    </row>
    <row r="172" spans="1:11">
      <c r="K172" s="117"/>
    </row>
    <row r="173" spans="1:11">
      <c r="A173" s="81" t="s">
        <v>291</v>
      </c>
      <c r="B173" s="81" t="s">
        <v>1255</v>
      </c>
      <c r="K173" s="117"/>
    </row>
    <row r="174" spans="1:11">
      <c r="A174" s="81" t="s">
        <v>1256</v>
      </c>
      <c r="K174" s="117"/>
    </row>
    <row r="175" spans="1:11">
      <c r="A175" s="81" t="s">
        <v>1257</v>
      </c>
      <c r="K175" s="117"/>
    </row>
    <row r="176" spans="1:11">
      <c r="A176" s="81" t="s">
        <v>1552</v>
      </c>
      <c r="K176" s="117"/>
    </row>
    <row r="177" spans="1:11">
      <c r="B177" s="81" t="s">
        <v>1553</v>
      </c>
      <c r="K177" s="117"/>
    </row>
    <row r="178" spans="1:11">
      <c r="H178" s="82">
        <v>1</v>
      </c>
      <c r="I178" s="82">
        <v>3300</v>
      </c>
      <c r="J178" s="82">
        <f>+H178*I178</f>
        <v>3300</v>
      </c>
      <c r="K178" s="117">
        <v>3300</v>
      </c>
    </row>
    <row r="179" spans="1:11">
      <c r="K179" s="117"/>
    </row>
    <row r="180" spans="1:11">
      <c r="A180" s="81" t="s">
        <v>293</v>
      </c>
      <c r="B180" s="81" t="s">
        <v>1554</v>
      </c>
      <c r="K180" s="117"/>
    </row>
    <row r="181" spans="1:11">
      <c r="A181" s="81" t="s">
        <v>1555</v>
      </c>
      <c r="K181" s="117"/>
    </row>
    <row r="182" spans="1:11">
      <c r="A182" s="81" t="s">
        <v>1556</v>
      </c>
      <c r="K182" s="117"/>
    </row>
    <row r="183" spans="1:11">
      <c r="A183" s="81" t="s">
        <v>362</v>
      </c>
      <c r="K183" s="117"/>
    </row>
    <row r="184" spans="1:11">
      <c r="A184" s="81" t="s">
        <v>363</v>
      </c>
      <c r="K184" s="117"/>
    </row>
    <row r="185" spans="1:11">
      <c r="K185" s="117"/>
    </row>
    <row r="186" spans="1:11">
      <c r="H186" s="82">
        <v>1</v>
      </c>
      <c r="I186" s="82">
        <v>3600</v>
      </c>
      <c r="J186" s="82">
        <f>+H186*I186</f>
        <v>3600</v>
      </c>
      <c r="K186" s="117">
        <v>3600</v>
      </c>
    </row>
    <row r="187" spans="1:11">
      <c r="K187" s="117"/>
    </row>
    <row r="188" spans="1:11" ht="48.75" customHeight="1">
      <c r="A188" s="81" t="s">
        <v>1421</v>
      </c>
      <c r="B188" s="309" t="s">
        <v>364</v>
      </c>
      <c r="C188" s="307"/>
      <c r="D188" s="307"/>
      <c r="E188" s="307"/>
      <c r="F188" s="307"/>
      <c r="G188" s="307"/>
      <c r="K188" s="117"/>
    </row>
    <row r="189" spans="1:11">
      <c r="K189" s="117"/>
    </row>
    <row r="190" spans="1:11">
      <c r="H190" s="82">
        <v>1</v>
      </c>
      <c r="I190" s="82">
        <v>38500</v>
      </c>
      <c r="J190" s="82">
        <f>+H190*I190</f>
        <v>38500</v>
      </c>
      <c r="K190" s="117">
        <v>38500</v>
      </c>
    </row>
    <row r="191" spans="1:11">
      <c r="K191" s="117"/>
    </row>
    <row r="192" spans="1:11">
      <c r="A192" s="81" t="s">
        <v>1422</v>
      </c>
      <c r="B192" s="81" t="s">
        <v>365</v>
      </c>
      <c r="K192" s="117"/>
    </row>
    <row r="193" spans="1:11">
      <c r="A193" s="81" t="s">
        <v>366</v>
      </c>
      <c r="K193" s="117"/>
    </row>
    <row r="194" spans="1:11">
      <c r="G194" s="82" t="s">
        <v>1864</v>
      </c>
      <c r="H194" s="82">
        <v>1</v>
      </c>
      <c r="I194" s="82">
        <v>310</v>
      </c>
      <c r="J194" s="82">
        <f>+H194*I194</f>
        <v>310</v>
      </c>
      <c r="K194" s="117">
        <v>310</v>
      </c>
    </row>
    <row r="195" spans="1:11">
      <c r="K195" s="117"/>
    </row>
    <row r="196" spans="1:11" ht="31.5" customHeight="1">
      <c r="A196" s="81" t="s">
        <v>1424</v>
      </c>
      <c r="B196" s="308" t="s">
        <v>367</v>
      </c>
      <c r="C196" s="308"/>
      <c r="D196" s="308"/>
      <c r="E196" s="308"/>
      <c r="F196" s="308"/>
      <c r="K196" s="117"/>
    </row>
    <row r="197" spans="1:11">
      <c r="K197" s="117"/>
    </row>
    <row r="198" spans="1:11">
      <c r="B198" s="81" t="s">
        <v>368</v>
      </c>
      <c r="F198" s="81" t="s">
        <v>673</v>
      </c>
      <c r="H198" s="82">
        <v>2</v>
      </c>
      <c r="I198" s="82">
        <v>2300</v>
      </c>
      <c r="J198" s="82">
        <f>+H198*I198</f>
        <v>4600</v>
      </c>
      <c r="K198" s="117">
        <v>2300</v>
      </c>
    </row>
    <row r="199" spans="1:11">
      <c r="K199" s="117"/>
    </row>
    <row r="200" spans="1:11" ht="37.5" customHeight="1">
      <c r="A200" s="81" t="s">
        <v>931</v>
      </c>
      <c r="B200" s="308" t="s">
        <v>369</v>
      </c>
      <c r="C200" s="308"/>
      <c r="D200" s="308"/>
      <c r="E200" s="308"/>
      <c r="F200" s="308"/>
      <c r="K200" s="117"/>
    </row>
    <row r="201" spans="1:11">
      <c r="K201" s="117"/>
    </row>
    <row r="202" spans="1:11">
      <c r="B202" s="81" t="s">
        <v>368</v>
      </c>
      <c r="F202" s="81" t="s">
        <v>838</v>
      </c>
      <c r="H202" s="82">
        <v>4</v>
      </c>
      <c r="I202" s="82">
        <v>1850</v>
      </c>
      <c r="J202" s="82">
        <f>+H202*I202</f>
        <v>7400</v>
      </c>
      <c r="K202" s="117">
        <v>1850</v>
      </c>
    </row>
    <row r="203" spans="1:11">
      <c r="K203" s="117"/>
    </row>
    <row r="204" spans="1:11">
      <c r="A204" s="81" t="s">
        <v>653</v>
      </c>
      <c r="B204" s="81" t="s">
        <v>839</v>
      </c>
      <c r="K204" s="117"/>
    </row>
    <row r="205" spans="1:11">
      <c r="B205" s="81" t="s">
        <v>840</v>
      </c>
      <c r="K205" s="117"/>
    </row>
    <row r="206" spans="1:11">
      <c r="K206" s="117"/>
    </row>
    <row r="207" spans="1:11">
      <c r="B207" s="81" t="s">
        <v>368</v>
      </c>
      <c r="F207" s="81" t="s">
        <v>673</v>
      </c>
      <c r="H207" s="82">
        <v>2</v>
      </c>
      <c r="I207" s="82">
        <v>1100</v>
      </c>
      <c r="J207" s="82">
        <f>+H207*I207</f>
        <v>2200</v>
      </c>
      <c r="K207" s="117">
        <v>1100</v>
      </c>
    </row>
    <row r="208" spans="1:11">
      <c r="K208" s="117"/>
    </row>
    <row r="209" spans="1:11">
      <c r="K209" s="117"/>
    </row>
    <row r="210" spans="1:11">
      <c r="A210" s="81" t="s">
        <v>654</v>
      </c>
      <c r="B210" s="81" t="s">
        <v>841</v>
      </c>
      <c r="K210" s="117"/>
    </row>
    <row r="211" spans="1:11">
      <c r="A211" s="81" t="s">
        <v>1609</v>
      </c>
      <c r="B211" s="81" t="s">
        <v>320</v>
      </c>
      <c r="K211" s="117"/>
    </row>
    <row r="212" spans="1:11">
      <c r="B212" s="81" t="s">
        <v>321</v>
      </c>
      <c r="K212" s="117"/>
    </row>
    <row r="213" spans="1:11">
      <c r="B213" s="81" t="s">
        <v>322</v>
      </c>
      <c r="K213" s="117"/>
    </row>
    <row r="214" spans="1:11">
      <c r="A214" s="81" t="s">
        <v>1609</v>
      </c>
      <c r="H214" s="82">
        <v>1</v>
      </c>
      <c r="I214" s="82">
        <v>16600</v>
      </c>
      <c r="J214" s="82">
        <f>+H214*I214</f>
        <v>16600</v>
      </c>
      <c r="K214" s="117">
        <v>16600</v>
      </c>
    </row>
    <row r="215" spans="1:11">
      <c r="K215" s="117"/>
    </row>
    <row r="216" spans="1:11">
      <c r="A216" s="81" t="s">
        <v>844</v>
      </c>
      <c r="B216" s="81" t="s">
        <v>606</v>
      </c>
      <c r="K216" s="117"/>
    </row>
    <row r="217" spans="1:11">
      <c r="A217" s="81" t="s">
        <v>607</v>
      </c>
      <c r="K217" s="117"/>
    </row>
    <row r="218" spans="1:11">
      <c r="A218" s="81" t="s">
        <v>608</v>
      </c>
      <c r="K218" s="117"/>
    </row>
    <row r="219" spans="1:11">
      <c r="A219" s="81" t="s">
        <v>1609</v>
      </c>
      <c r="K219" s="117"/>
    </row>
    <row r="220" spans="1:11">
      <c r="B220" s="81" t="s">
        <v>609</v>
      </c>
      <c r="C220" s="81" t="s">
        <v>610</v>
      </c>
      <c r="D220" s="81" t="s">
        <v>1864</v>
      </c>
      <c r="H220" s="82">
        <v>1</v>
      </c>
      <c r="I220" s="82">
        <v>50</v>
      </c>
      <c r="J220" s="82">
        <f t="shared" ref="J220:J225" si="1">+H220*I220</f>
        <v>50</v>
      </c>
      <c r="K220" s="117">
        <v>50</v>
      </c>
    </row>
    <row r="221" spans="1:11">
      <c r="B221" s="81" t="s">
        <v>609</v>
      </c>
      <c r="C221" s="81" t="s">
        <v>611</v>
      </c>
      <c r="D221" s="81" t="s">
        <v>323</v>
      </c>
      <c r="H221" s="82">
        <v>8</v>
      </c>
      <c r="I221" s="82">
        <v>65</v>
      </c>
      <c r="J221" s="82">
        <f t="shared" si="1"/>
        <v>520</v>
      </c>
      <c r="K221" s="117">
        <v>65</v>
      </c>
    </row>
    <row r="222" spans="1:11">
      <c r="B222" s="81" t="s">
        <v>609</v>
      </c>
      <c r="C222" s="81" t="s">
        <v>324</v>
      </c>
      <c r="D222" s="81" t="s">
        <v>1864</v>
      </c>
      <c r="H222" s="82">
        <v>1</v>
      </c>
      <c r="I222" s="82">
        <v>95</v>
      </c>
      <c r="J222" s="82">
        <f t="shared" si="1"/>
        <v>95</v>
      </c>
      <c r="K222" s="117">
        <v>95</v>
      </c>
    </row>
    <row r="223" spans="1:11">
      <c r="B223" s="81" t="s">
        <v>609</v>
      </c>
      <c r="C223" s="81" t="s">
        <v>325</v>
      </c>
      <c r="D223" s="81" t="s">
        <v>326</v>
      </c>
      <c r="E223" s="81" t="s">
        <v>323</v>
      </c>
      <c r="H223" s="82">
        <v>8</v>
      </c>
      <c r="I223" s="82">
        <v>130</v>
      </c>
      <c r="J223" s="82">
        <f t="shared" si="1"/>
        <v>1040</v>
      </c>
      <c r="K223" s="117">
        <v>130</v>
      </c>
    </row>
    <row r="224" spans="1:11">
      <c r="B224" s="81" t="s">
        <v>609</v>
      </c>
      <c r="C224" s="81" t="s">
        <v>327</v>
      </c>
      <c r="D224" s="81" t="s">
        <v>326</v>
      </c>
      <c r="E224" s="81" t="s">
        <v>328</v>
      </c>
      <c r="H224" s="82">
        <v>3</v>
      </c>
      <c r="I224" s="82">
        <v>150</v>
      </c>
      <c r="J224" s="82">
        <f t="shared" si="1"/>
        <v>450</v>
      </c>
      <c r="K224" s="117">
        <v>150</v>
      </c>
    </row>
    <row r="225" spans="1:11">
      <c r="B225" s="81" t="s">
        <v>609</v>
      </c>
      <c r="C225" s="81" t="s">
        <v>329</v>
      </c>
      <c r="D225" s="81" t="s">
        <v>326</v>
      </c>
      <c r="E225" s="81" t="s">
        <v>330</v>
      </c>
      <c r="H225" s="82">
        <v>5</v>
      </c>
      <c r="I225" s="82">
        <v>180</v>
      </c>
      <c r="J225" s="82">
        <f t="shared" si="1"/>
        <v>900</v>
      </c>
      <c r="K225" s="117">
        <v>180</v>
      </c>
    </row>
    <row r="226" spans="1:11">
      <c r="K226" s="117"/>
    </row>
    <row r="227" spans="1:11">
      <c r="A227" s="81" t="s">
        <v>847</v>
      </c>
      <c r="B227" s="81" t="s">
        <v>371</v>
      </c>
      <c r="K227" s="117"/>
    </row>
    <row r="228" spans="1:11">
      <c r="A228" s="81" t="s">
        <v>372</v>
      </c>
      <c r="K228" s="117"/>
    </row>
    <row r="229" spans="1:11">
      <c r="A229" s="81" t="s">
        <v>373</v>
      </c>
      <c r="K229" s="117"/>
    </row>
    <row r="230" spans="1:11">
      <c r="A230" s="81" t="s">
        <v>1609</v>
      </c>
      <c r="K230" s="117"/>
    </row>
    <row r="231" spans="1:11">
      <c r="B231" s="81" t="s">
        <v>609</v>
      </c>
      <c r="C231" s="81" t="s">
        <v>1584</v>
      </c>
      <c r="D231" s="81" t="s">
        <v>328</v>
      </c>
      <c r="H231" s="82">
        <v>3</v>
      </c>
      <c r="I231" s="82">
        <v>98</v>
      </c>
      <c r="J231" s="82">
        <f>+H231*I231</f>
        <v>294</v>
      </c>
      <c r="K231" s="117">
        <v>98</v>
      </c>
    </row>
    <row r="232" spans="1:11">
      <c r="B232" s="81" t="s">
        <v>609</v>
      </c>
      <c r="C232" s="81" t="s">
        <v>327</v>
      </c>
      <c r="D232" s="81" t="s">
        <v>326</v>
      </c>
      <c r="E232" s="81" t="s">
        <v>1864</v>
      </c>
      <c r="H232" s="82">
        <v>1</v>
      </c>
      <c r="I232" s="82">
        <v>120</v>
      </c>
      <c r="J232" s="82">
        <f>+H232*I232</f>
        <v>120</v>
      </c>
      <c r="K232" s="117">
        <v>120</v>
      </c>
    </row>
    <row r="233" spans="1:11">
      <c r="A233" s="81" t="s">
        <v>1609</v>
      </c>
      <c r="K233" s="117"/>
    </row>
    <row r="234" spans="1:11">
      <c r="A234" s="81" t="s">
        <v>408</v>
      </c>
      <c r="B234" s="81" t="s">
        <v>754</v>
      </c>
      <c r="K234" s="117"/>
    </row>
    <row r="235" spans="1:11">
      <c r="A235" s="81" t="s">
        <v>607</v>
      </c>
      <c r="K235" s="117"/>
    </row>
    <row r="236" spans="1:11">
      <c r="A236" s="81" t="s">
        <v>608</v>
      </c>
      <c r="K236" s="117"/>
    </row>
    <row r="237" spans="1:11">
      <c r="A237" s="81" t="s">
        <v>1609</v>
      </c>
      <c r="K237" s="117"/>
    </row>
    <row r="238" spans="1:11">
      <c r="B238" s="81" t="s">
        <v>609</v>
      </c>
      <c r="C238" s="81" t="s">
        <v>1584</v>
      </c>
      <c r="D238" s="81" t="s">
        <v>1865</v>
      </c>
      <c r="H238" s="82">
        <v>2</v>
      </c>
      <c r="I238" s="82">
        <v>98</v>
      </c>
      <c r="J238" s="82">
        <f>+H238*I238</f>
        <v>196</v>
      </c>
      <c r="K238" s="117">
        <v>98</v>
      </c>
    </row>
    <row r="239" spans="1:11">
      <c r="B239" s="81" t="s">
        <v>609</v>
      </c>
      <c r="C239" s="81" t="s">
        <v>327</v>
      </c>
      <c r="D239" s="81" t="s">
        <v>326</v>
      </c>
      <c r="E239" s="81" t="s">
        <v>1864</v>
      </c>
      <c r="H239" s="82">
        <v>1</v>
      </c>
      <c r="I239" s="82">
        <v>120</v>
      </c>
      <c r="J239" s="82">
        <f>+H239*I239</f>
        <v>120</v>
      </c>
      <c r="K239" s="117">
        <v>120</v>
      </c>
    </row>
    <row r="240" spans="1:11">
      <c r="A240" s="81" t="s">
        <v>1609</v>
      </c>
      <c r="K240" s="117"/>
    </row>
    <row r="241" spans="1:11">
      <c r="A241" s="81" t="s">
        <v>409</v>
      </c>
      <c r="B241" s="81" t="s">
        <v>1274</v>
      </c>
      <c r="K241" s="117"/>
    </row>
    <row r="242" spans="1:11">
      <c r="A242" s="81" t="s">
        <v>607</v>
      </c>
      <c r="K242" s="117"/>
    </row>
    <row r="243" spans="1:11">
      <c r="A243" s="81" t="s">
        <v>1389</v>
      </c>
      <c r="K243" s="117"/>
    </row>
    <row r="244" spans="1:11">
      <c r="A244" s="81" t="s">
        <v>1609</v>
      </c>
      <c r="K244" s="117"/>
    </row>
    <row r="245" spans="1:11">
      <c r="B245" s="81" t="s">
        <v>609</v>
      </c>
      <c r="C245" s="81" t="s">
        <v>611</v>
      </c>
      <c r="D245" s="81" t="s">
        <v>1864</v>
      </c>
      <c r="H245" s="82">
        <v>1</v>
      </c>
      <c r="I245" s="82">
        <v>340</v>
      </c>
      <c r="J245" s="82">
        <f>+H245*I245</f>
        <v>340</v>
      </c>
      <c r="K245" s="117">
        <v>340</v>
      </c>
    </row>
    <row r="246" spans="1:11">
      <c r="B246" s="81" t="s">
        <v>609</v>
      </c>
      <c r="C246" s="81" t="s">
        <v>324</v>
      </c>
      <c r="D246" s="81" t="s">
        <v>1864</v>
      </c>
      <c r="H246" s="82">
        <v>1</v>
      </c>
      <c r="I246" s="82">
        <v>480</v>
      </c>
      <c r="J246" s="82">
        <f>+H246*I246</f>
        <v>480</v>
      </c>
      <c r="K246" s="117">
        <v>480</v>
      </c>
    </row>
    <row r="247" spans="1:11">
      <c r="A247" s="81" t="s">
        <v>609</v>
      </c>
      <c r="B247" s="81" t="s">
        <v>1584</v>
      </c>
      <c r="C247" s="81" t="s">
        <v>1865</v>
      </c>
      <c r="H247" s="82">
        <v>2</v>
      </c>
      <c r="I247" s="82">
        <v>590</v>
      </c>
      <c r="J247" s="82">
        <f>+H247*I247</f>
        <v>1180</v>
      </c>
      <c r="K247" s="117">
        <v>590</v>
      </c>
    </row>
    <row r="248" spans="1:11">
      <c r="B248" s="81" t="s">
        <v>609</v>
      </c>
      <c r="C248" s="81" t="s">
        <v>327</v>
      </c>
      <c r="D248" s="81" t="s">
        <v>326</v>
      </c>
      <c r="E248" s="81" t="s">
        <v>1864</v>
      </c>
      <c r="H248" s="82">
        <v>1</v>
      </c>
      <c r="I248" s="82">
        <v>710</v>
      </c>
      <c r="J248" s="82">
        <f>+H248*I248</f>
        <v>710</v>
      </c>
      <c r="K248" s="117">
        <v>710</v>
      </c>
    </row>
    <row r="249" spans="1:11">
      <c r="K249" s="117"/>
    </row>
    <row r="250" spans="1:11">
      <c r="A250" s="81" t="s">
        <v>410</v>
      </c>
      <c r="B250" s="81" t="s">
        <v>755</v>
      </c>
      <c r="K250" s="117"/>
    </row>
    <row r="251" spans="1:11">
      <c r="A251" s="81" t="s">
        <v>1385</v>
      </c>
      <c r="K251" s="117"/>
    </row>
    <row r="252" spans="1:11">
      <c r="A252" s="81" t="s">
        <v>692</v>
      </c>
      <c r="K252" s="117"/>
    </row>
    <row r="253" spans="1:11">
      <c r="A253" s="81" t="s">
        <v>693</v>
      </c>
      <c r="K253" s="117"/>
    </row>
    <row r="254" spans="1:11">
      <c r="H254" s="82">
        <v>8</v>
      </c>
      <c r="I254" s="82">
        <v>260</v>
      </c>
      <c r="J254" s="82">
        <f>+H254*I254</f>
        <v>2080</v>
      </c>
      <c r="K254" s="117">
        <v>260</v>
      </c>
    </row>
    <row r="255" spans="1:11">
      <c r="K255" s="117"/>
    </row>
    <row r="256" spans="1:11">
      <c r="A256" s="81" t="s">
        <v>974</v>
      </c>
      <c r="B256" s="81" t="s">
        <v>1390</v>
      </c>
      <c r="K256" s="117"/>
    </row>
    <row r="257" spans="1:11">
      <c r="H257" s="82">
        <v>2</v>
      </c>
      <c r="I257" s="82">
        <v>180</v>
      </c>
      <c r="J257" s="82">
        <f>+H257*I257</f>
        <v>360</v>
      </c>
      <c r="K257" s="117">
        <v>180</v>
      </c>
    </row>
    <row r="258" spans="1:11">
      <c r="A258" s="81" t="s">
        <v>975</v>
      </c>
      <c r="B258" s="81" t="s">
        <v>1725</v>
      </c>
      <c r="K258" s="117"/>
    </row>
    <row r="259" spans="1:11">
      <c r="B259" s="81" t="s">
        <v>1678</v>
      </c>
      <c r="K259" s="117"/>
    </row>
    <row r="260" spans="1:11">
      <c r="H260" s="82">
        <v>3</v>
      </c>
      <c r="I260" s="82">
        <v>70</v>
      </c>
      <c r="J260" s="82">
        <f>+H260*I260</f>
        <v>210</v>
      </c>
      <c r="K260" s="117">
        <v>70</v>
      </c>
    </row>
    <row r="261" spans="1:11">
      <c r="A261" s="81" t="s">
        <v>976</v>
      </c>
      <c r="B261" s="81" t="s">
        <v>1679</v>
      </c>
      <c r="K261" s="117"/>
    </row>
    <row r="262" spans="1:11">
      <c r="B262" s="81" t="s">
        <v>1680</v>
      </c>
      <c r="K262" s="117"/>
    </row>
    <row r="263" spans="1:11">
      <c r="B263" s="81" t="s">
        <v>995</v>
      </c>
      <c r="K263" s="117"/>
    </row>
    <row r="264" spans="1:11">
      <c r="H264" s="82">
        <v>15</v>
      </c>
      <c r="I264" s="82">
        <v>70</v>
      </c>
      <c r="J264" s="82">
        <f>+H264*I264</f>
        <v>1050</v>
      </c>
      <c r="K264" s="117">
        <v>70</v>
      </c>
    </row>
    <row r="265" spans="1:11">
      <c r="A265" s="81" t="s">
        <v>107</v>
      </c>
      <c r="B265" s="81" t="s">
        <v>996</v>
      </c>
      <c r="K265" s="117"/>
    </row>
    <row r="266" spans="1:11">
      <c r="A266" s="81" t="s">
        <v>997</v>
      </c>
      <c r="K266" s="117"/>
    </row>
    <row r="267" spans="1:11">
      <c r="K267" s="117"/>
    </row>
    <row r="268" spans="1:11">
      <c r="A268" s="81" t="s">
        <v>998</v>
      </c>
      <c r="B268" s="81" t="s">
        <v>1865</v>
      </c>
      <c r="H268" s="82">
        <v>2</v>
      </c>
      <c r="I268" s="82">
        <v>44</v>
      </c>
      <c r="J268" s="82">
        <f>+H268*I268</f>
        <v>88</v>
      </c>
      <c r="K268" s="117">
        <v>44</v>
      </c>
    </row>
    <row r="269" spans="1:11">
      <c r="K269" s="117"/>
    </row>
    <row r="270" spans="1:11">
      <c r="A270" s="81" t="s">
        <v>108</v>
      </c>
      <c r="B270" s="81" t="s">
        <v>615</v>
      </c>
      <c r="K270" s="117"/>
    </row>
    <row r="271" spans="1:11">
      <c r="B271" s="81" t="s">
        <v>616</v>
      </c>
      <c r="K271" s="117"/>
    </row>
    <row r="272" spans="1:11">
      <c r="K272" s="117"/>
    </row>
    <row r="273" spans="1:11">
      <c r="B273" s="81" t="s">
        <v>999</v>
      </c>
      <c r="C273" s="81" t="s">
        <v>1000</v>
      </c>
      <c r="H273" s="82">
        <v>2</v>
      </c>
      <c r="I273" s="82">
        <v>41</v>
      </c>
      <c r="J273" s="82">
        <f>+H273*I273</f>
        <v>82</v>
      </c>
      <c r="K273" s="117">
        <v>41</v>
      </c>
    </row>
    <row r="274" spans="1:11">
      <c r="B274" s="81" t="s">
        <v>1001</v>
      </c>
      <c r="C274" s="81" t="s">
        <v>1000</v>
      </c>
      <c r="H274" s="82">
        <v>2</v>
      </c>
      <c r="I274" s="82">
        <v>54</v>
      </c>
      <c r="J274" s="82">
        <f>+H274*I274</f>
        <v>108</v>
      </c>
      <c r="K274" s="117">
        <v>54</v>
      </c>
    </row>
    <row r="275" spans="1:11">
      <c r="B275" s="81" t="s">
        <v>621</v>
      </c>
      <c r="C275" s="81" t="s">
        <v>1002</v>
      </c>
      <c r="H275" s="82">
        <v>16</v>
      </c>
      <c r="I275" s="82">
        <v>86</v>
      </c>
      <c r="J275" s="82">
        <f>+H275*I275</f>
        <v>1376</v>
      </c>
      <c r="K275" s="117">
        <v>86</v>
      </c>
    </row>
    <row r="276" spans="1:11">
      <c r="B276" s="81" t="s">
        <v>622</v>
      </c>
      <c r="C276" s="81" t="s">
        <v>1003</v>
      </c>
      <c r="H276" s="82">
        <v>2</v>
      </c>
      <c r="I276" s="82">
        <v>126</v>
      </c>
      <c r="J276" s="82">
        <f>+H276*I276</f>
        <v>252</v>
      </c>
      <c r="K276" s="117">
        <v>126</v>
      </c>
    </row>
    <row r="277" spans="1:11">
      <c r="B277" s="81" t="s">
        <v>1004</v>
      </c>
      <c r="C277" s="81" t="s">
        <v>1005</v>
      </c>
      <c r="H277" s="82">
        <v>15</v>
      </c>
      <c r="I277" s="82">
        <v>180</v>
      </c>
      <c r="J277" s="82">
        <f>+H277*I277</f>
        <v>2700</v>
      </c>
      <c r="K277" s="117">
        <v>180</v>
      </c>
    </row>
    <row r="278" spans="1:11">
      <c r="K278" s="117"/>
    </row>
    <row r="279" spans="1:11">
      <c r="A279" s="81" t="s">
        <v>357</v>
      </c>
      <c r="B279" s="81" t="s">
        <v>940</v>
      </c>
      <c r="K279" s="117"/>
    </row>
    <row r="280" spans="1:11">
      <c r="A280" s="81" t="s">
        <v>941</v>
      </c>
      <c r="K280" s="117"/>
    </row>
    <row r="281" spans="1:11">
      <c r="K281" s="117"/>
    </row>
    <row r="282" spans="1:11">
      <c r="B282" s="81" t="s">
        <v>998</v>
      </c>
      <c r="C282" s="81" t="s">
        <v>942</v>
      </c>
      <c r="H282" s="82">
        <v>1.5</v>
      </c>
      <c r="I282" s="82">
        <v>90</v>
      </c>
      <c r="J282" s="82">
        <f>+H282*I282</f>
        <v>135</v>
      </c>
      <c r="K282" s="117">
        <v>90</v>
      </c>
    </row>
    <row r="283" spans="1:11">
      <c r="B283" s="81" t="s">
        <v>1203</v>
      </c>
      <c r="C283" s="81" t="s">
        <v>1204</v>
      </c>
      <c r="H283" s="82">
        <v>4</v>
      </c>
      <c r="I283" s="82">
        <v>110</v>
      </c>
      <c r="J283" s="82">
        <f>+H283*I283</f>
        <v>440</v>
      </c>
      <c r="K283" s="117">
        <v>110</v>
      </c>
    </row>
    <row r="284" spans="1:11">
      <c r="K284" s="117"/>
    </row>
    <row r="285" spans="1:11">
      <c r="A285" s="81" t="s">
        <v>174</v>
      </c>
      <c r="B285" s="81" t="s">
        <v>1205</v>
      </c>
      <c r="K285" s="117"/>
    </row>
    <row r="286" spans="1:11">
      <c r="B286" s="81" t="s">
        <v>1299</v>
      </c>
      <c r="K286" s="117"/>
    </row>
    <row r="287" spans="1:11">
      <c r="B287" s="81" t="s">
        <v>1300</v>
      </c>
      <c r="K287" s="117"/>
    </row>
    <row r="288" spans="1:11">
      <c r="A288" s="81" t="s">
        <v>1166</v>
      </c>
      <c r="K288" s="117"/>
    </row>
    <row r="289" spans="1:11">
      <c r="A289" s="81" t="s">
        <v>1167</v>
      </c>
      <c r="K289" s="117"/>
    </row>
    <row r="290" spans="1:11">
      <c r="K290" s="117"/>
    </row>
    <row r="291" spans="1:11">
      <c r="B291" s="81" t="s">
        <v>999</v>
      </c>
      <c r="C291" s="81" t="s">
        <v>1000</v>
      </c>
      <c r="H291" s="82">
        <v>2</v>
      </c>
      <c r="I291" s="82">
        <v>28</v>
      </c>
      <c r="J291" s="82">
        <f>+H291*I291</f>
        <v>56</v>
      </c>
      <c r="K291" s="117">
        <v>28</v>
      </c>
    </row>
    <row r="292" spans="1:11">
      <c r="B292" s="81" t="s">
        <v>1001</v>
      </c>
      <c r="C292" s="81" t="s">
        <v>1000</v>
      </c>
      <c r="H292" s="82">
        <v>2</v>
      </c>
      <c r="I292" s="82">
        <v>31</v>
      </c>
      <c r="J292" s="82">
        <f>+H292*I292</f>
        <v>62</v>
      </c>
      <c r="K292" s="117">
        <v>31</v>
      </c>
    </row>
    <row r="293" spans="1:11">
      <c r="B293" s="81" t="s">
        <v>621</v>
      </c>
      <c r="C293" s="81" t="s">
        <v>1002</v>
      </c>
      <c r="H293" s="82">
        <v>16</v>
      </c>
      <c r="I293" s="82">
        <v>38</v>
      </c>
      <c r="J293" s="82">
        <f>+H293*I293</f>
        <v>608</v>
      </c>
      <c r="K293" s="117">
        <v>38</v>
      </c>
    </row>
    <row r="294" spans="1:11">
      <c r="B294" s="81" t="s">
        <v>622</v>
      </c>
      <c r="C294" s="81" t="s">
        <v>1003</v>
      </c>
      <c r="H294" s="82">
        <v>5</v>
      </c>
      <c r="I294" s="82">
        <v>45</v>
      </c>
      <c r="J294" s="82">
        <f>+H294*I294</f>
        <v>225</v>
      </c>
      <c r="K294" s="117">
        <v>45</v>
      </c>
    </row>
    <row r="295" spans="1:11">
      <c r="B295" s="81" t="s">
        <v>1004</v>
      </c>
      <c r="C295" s="81" t="s">
        <v>1005</v>
      </c>
      <c r="H295" s="82">
        <v>15</v>
      </c>
      <c r="I295" s="82">
        <v>60</v>
      </c>
      <c r="J295" s="82">
        <f>+H295*I295</f>
        <v>900</v>
      </c>
      <c r="K295" s="117">
        <v>60</v>
      </c>
    </row>
    <row r="296" spans="1:11">
      <c r="K296" s="117"/>
    </row>
    <row r="297" spans="1:11" ht="15" thickBot="1">
      <c r="K297" s="117"/>
    </row>
    <row r="298" spans="1:11" ht="15">
      <c r="B298" s="88" t="s">
        <v>545</v>
      </c>
      <c r="E298" s="89"/>
      <c r="F298" s="89"/>
      <c r="G298" s="90"/>
      <c r="H298" s="91"/>
      <c r="I298" s="91"/>
      <c r="J298" s="85">
        <f>SUM(J160:J297)</f>
        <v>145137</v>
      </c>
      <c r="K298" s="118"/>
    </row>
    <row r="299" spans="1:11" ht="15">
      <c r="B299" s="88"/>
      <c r="E299" s="92"/>
      <c r="F299" s="92"/>
      <c r="G299" s="93"/>
      <c r="H299" s="94"/>
      <c r="I299" s="94"/>
      <c r="J299" s="94"/>
      <c r="K299" s="117"/>
    </row>
    <row r="300" spans="1:11" ht="15">
      <c r="B300" s="88"/>
      <c r="E300" s="92"/>
      <c r="F300" s="92"/>
      <c r="G300" s="93"/>
      <c r="H300" s="94"/>
      <c r="I300" s="94"/>
      <c r="J300" s="94"/>
      <c r="K300" s="117"/>
    </row>
    <row r="301" spans="1:11" ht="15">
      <c r="A301" s="65" t="s">
        <v>499</v>
      </c>
      <c r="K301" s="117"/>
    </row>
    <row r="302" spans="1:11">
      <c r="K302" s="117"/>
    </row>
    <row r="303" spans="1:11">
      <c r="A303" s="81" t="s">
        <v>277</v>
      </c>
      <c r="B303" s="81" t="s">
        <v>500</v>
      </c>
      <c r="K303" s="117"/>
    </row>
    <row r="304" spans="1:11">
      <c r="A304" s="81" t="s">
        <v>501</v>
      </c>
      <c r="K304" s="117"/>
    </row>
    <row r="305" spans="1:11">
      <c r="A305" s="81" t="s">
        <v>502</v>
      </c>
      <c r="K305" s="117"/>
    </row>
    <row r="306" spans="1:11">
      <c r="B306" s="81" t="s">
        <v>1750</v>
      </c>
      <c r="K306" s="117"/>
    </row>
    <row r="307" spans="1:11">
      <c r="B307" s="100" t="s">
        <v>243</v>
      </c>
      <c r="K307" s="117"/>
    </row>
    <row r="308" spans="1:11">
      <c r="B308" s="81" t="s">
        <v>1751</v>
      </c>
      <c r="K308" s="117"/>
    </row>
    <row r="309" spans="1:11">
      <c r="B309" s="81" t="s">
        <v>1752</v>
      </c>
      <c r="K309" s="117"/>
    </row>
    <row r="310" spans="1:11">
      <c r="B310" s="81" t="s">
        <v>1753</v>
      </c>
      <c r="K310" s="117"/>
    </row>
    <row r="311" spans="1:11">
      <c r="B311" s="81" t="s">
        <v>1754</v>
      </c>
      <c r="K311" s="117"/>
    </row>
    <row r="312" spans="1:11">
      <c r="B312" s="100" t="s">
        <v>244</v>
      </c>
      <c r="K312" s="117"/>
    </row>
    <row r="313" spans="1:11">
      <c r="B313" s="81" t="s">
        <v>1755</v>
      </c>
      <c r="K313" s="117"/>
    </row>
    <row r="314" spans="1:11">
      <c r="A314" s="81" t="s">
        <v>1756</v>
      </c>
      <c r="K314" s="117"/>
    </row>
    <row r="315" spans="1:11">
      <c r="A315" s="81" t="s">
        <v>1154</v>
      </c>
      <c r="K315" s="117"/>
    </row>
    <row r="316" spans="1:11">
      <c r="A316" s="81" t="s">
        <v>1250</v>
      </c>
      <c r="K316" s="117"/>
    </row>
    <row r="317" spans="1:11">
      <c r="A317" s="81" t="s">
        <v>1251</v>
      </c>
      <c r="K317" s="117"/>
    </row>
    <row r="318" spans="1:11">
      <c r="A318" s="81" t="s">
        <v>1252</v>
      </c>
      <c r="K318" s="117"/>
    </row>
    <row r="319" spans="1:11">
      <c r="H319" s="82">
        <v>1</v>
      </c>
      <c r="I319" s="82">
        <v>16500</v>
      </c>
      <c r="J319" s="82">
        <f>+H319*I319</f>
        <v>16500</v>
      </c>
      <c r="K319" s="117">
        <v>16500</v>
      </c>
    </row>
    <row r="320" spans="1:11">
      <c r="K320" s="117"/>
    </row>
    <row r="321" spans="1:11">
      <c r="A321" s="81" t="s">
        <v>280</v>
      </c>
      <c r="B321" s="81" t="s">
        <v>1147</v>
      </c>
      <c r="K321" s="117"/>
    </row>
    <row r="322" spans="1:11">
      <c r="B322" s="81" t="s">
        <v>1148</v>
      </c>
      <c r="K322" s="117"/>
    </row>
    <row r="323" spans="1:11">
      <c r="H323" s="82">
        <v>1</v>
      </c>
      <c r="I323" s="82">
        <v>800</v>
      </c>
      <c r="J323" s="82">
        <f>+H323*I323</f>
        <v>800</v>
      </c>
      <c r="K323" s="117">
        <v>800</v>
      </c>
    </row>
    <row r="324" spans="1:11">
      <c r="K324" s="117"/>
    </row>
    <row r="325" spans="1:11">
      <c r="A325" s="81" t="s">
        <v>1799</v>
      </c>
      <c r="B325" s="81" t="s">
        <v>1149</v>
      </c>
      <c r="K325" s="117"/>
    </row>
    <row r="326" spans="1:11">
      <c r="H326" s="82">
        <v>1</v>
      </c>
      <c r="I326" s="82">
        <v>500</v>
      </c>
      <c r="J326" s="82">
        <f>+H326*I326</f>
        <v>500</v>
      </c>
      <c r="K326" s="117">
        <v>500</v>
      </c>
    </row>
    <row r="327" spans="1:11">
      <c r="K327" s="117"/>
    </row>
    <row r="328" spans="1:11">
      <c r="A328" s="81" t="s">
        <v>291</v>
      </c>
      <c r="B328" s="81" t="s">
        <v>1150</v>
      </c>
      <c r="K328" s="117"/>
    </row>
    <row r="329" spans="1:11">
      <c r="B329" s="81" t="s">
        <v>1151</v>
      </c>
      <c r="K329" s="117"/>
    </row>
    <row r="330" spans="1:11">
      <c r="B330" s="81" t="s">
        <v>676</v>
      </c>
      <c r="K330" s="117"/>
    </row>
    <row r="331" spans="1:11">
      <c r="H331" s="82">
        <v>1</v>
      </c>
      <c r="I331" s="82">
        <v>350</v>
      </c>
      <c r="J331" s="82">
        <f>+H331*I331</f>
        <v>350</v>
      </c>
      <c r="K331" s="117">
        <v>350</v>
      </c>
    </row>
    <row r="332" spans="1:11">
      <c r="K332" s="117"/>
    </row>
    <row r="333" spans="1:11">
      <c r="A333" s="81" t="s">
        <v>293</v>
      </c>
      <c r="B333" s="81" t="s">
        <v>1152</v>
      </c>
      <c r="K333" s="117"/>
    </row>
    <row r="334" spans="1:11">
      <c r="B334" s="81" t="s">
        <v>1153</v>
      </c>
      <c r="K334" s="117"/>
    </row>
    <row r="335" spans="1:11">
      <c r="H335" s="82">
        <v>2</v>
      </c>
      <c r="I335" s="82">
        <v>65</v>
      </c>
      <c r="J335" s="82">
        <f>+H335*I335</f>
        <v>130</v>
      </c>
      <c r="K335" s="117">
        <v>65</v>
      </c>
    </row>
    <row r="336" spans="1:11">
      <c r="K336" s="117"/>
    </row>
    <row r="337" spans="1:11">
      <c r="A337" s="81" t="s">
        <v>1421</v>
      </c>
      <c r="B337" s="81" t="s">
        <v>529</v>
      </c>
      <c r="K337" s="117"/>
    </row>
    <row r="338" spans="1:11">
      <c r="B338" s="81" t="s">
        <v>1153</v>
      </c>
      <c r="K338" s="117"/>
    </row>
    <row r="339" spans="1:11">
      <c r="H339" s="82">
        <v>1</v>
      </c>
      <c r="I339" s="82">
        <v>100</v>
      </c>
      <c r="J339" s="82">
        <f>+H339*I339</f>
        <v>100</v>
      </c>
      <c r="K339" s="117">
        <v>100</v>
      </c>
    </row>
    <row r="340" spans="1:11">
      <c r="K340" s="117"/>
    </row>
    <row r="341" spans="1:11">
      <c r="A341" s="81" t="s">
        <v>1422</v>
      </c>
      <c r="B341" s="81" t="s">
        <v>530</v>
      </c>
      <c r="K341" s="117"/>
    </row>
    <row r="342" spans="1:11">
      <c r="K342" s="117"/>
    </row>
    <row r="343" spans="1:11">
      <c r="H343" s="82">
        <v>1</v>
      </c>
      <c r="I343" s="82">
        <v>140</v>
      </c>
      <c r="J343" s="82">
        <f>+H343*I343</f>
        <v>140</v>
      </c>
      <c r="K343" s="117">
        <v>140</v>
      </c>
    </row>
    <row r="344" spans="1:11">
      <c r="K344" s="117"/>
    </row>
    <row r="345" spans="1:11">
      <c r="A345" s="81" t="s">
        <v>1424</v>
      </c>
      <c r="B345" s="81" t="s">
        <v>1197</v>
      </c>
      <c r="K345" s="117"/>
    </row>
    <row r="346" spans="1:11">
      <c r="B346" s="81" t="s">
        <v>1198</v>
      </c>
      <c r="K346" s="117"/>
    </row>
    <row r="347" spans="1:11">
      <c r="K347" s="117"/>
    </row>
    <row r="348" spans="1:11">
      <c r="B348" s="81" t="s">
        <v>1199</v>
      </c>
      <c r="C348" s="81" t="s">
        <v>1200</v>
      </c>
      <c r="H348" s="82">
        <v>19</v>
      </c>
      <c r="I348" s="82">
        <v>45</v>
      </c>
      <c r="J348" s="82">
        <f>+H348*I348</f>
        <v>855</v>
      </c>
      <c r="K348" s="117">
        <v>45</v>
      </c>
    </row>
    <row r="349" spans="1:11">
      <c r="K349" s="117"/>
    </row>
    <row r="350" spans="1:11">
      <c r="K350" s="117"/>
    </row>
    <row r="351" spans="1:11">
      <c r="K351" s="117"/>
    </row>
    <row r="352" spans="1:11">
      <c r="A352" s="81" t="s">
        <v>931</v>
      </c>
      <c r="B352" s="81" t="s">
        <v>1201</v>
      </c>
      <c r="K352" s="117"/>
    </row>
    <row r="353" spans="1:11">
      <c r="K353" s="117"/>
    </row>
    <row r="354" spans="1:11">
      <c r="B354" s="81" t="s">
        <v>1202</v>
      </c>
      <c r="C354" s="81" t="s">
        <v>902</v>
      </c>
      <c r="H354" s="82">
        <v>8</v>
      </c>
      <c r="I354" s="82">
        <v>32</v>
      </c>
      <c r="J354" s="82">
        <f>+H354*I354</f>
        <v>256</v>
      </c>
      <c r="K354" s="117">
        <v>32</v>
      </c>
    </row>
    <row r="355" spans="1:11">
      <c r="K355" s="117"/>
    </row>
    <row r="356" spans="1:11">
      <c r="A356" s="81" t="s">
        <v>1459</v>
      </c>
      <c r="B356" s="81" t="s">
        <v>1460</v>
      </c>
      <c r="K356" s="117"/>
    </row>
    <row r="357" spans="1:11">
      <c r="A357" s="81" t="s">
        <v>1461</v>
      </c>
      <c r="K357" s="117"/>
    </row>
    <row r="358" spans="1:11">
      <c r="K358" s="117"/>
    </row>
    <row r="359" spans="1:11">
      <c r="H359" s="82">
        <v>3</v>
      </c>
      <c r="I359" s="82">
        <v>530</v>
      </c>
      <c r="J359" s="82">
        <f>+H359*I359</f>
        <v>1590</v>
      </c>
      <c r="K359" s="117">
        <v>530</v>
      </c>
    </row>
    <row r="360" spans="1:11">
      <c r="K360" s="117"/>
    </row>
    <row r="361" spans="1:11">
      <c r="A361" s="81" t="s">
        <v>1462</v>
      </c>
      <c r="B361" s="81" t="s">
        <v>1463</v>
      </c>
      <c r="K361" s="117"/>
    </row>
    <row r="362" spans="1:11">
      <c r="B362" s="81" t="s">
        <v>1464</v>
      </c>
      <c r="K362" s="117"/>
    </row>
    <row r="363" spans="1:11">
      <c r="H363" s="82">
        <v>1</v>
      </c>
      <c r="I363" s="82">
        <v>1200</v>
      </c>
      <c r="J363" s="82">
        <f>+H363*I363</f>
        <v>1200</v>
      </c>
      <c r="K363" s="117">
        <v>1200</v>
      </c>
    </row>
    <row r="364" spans="1:11" ht="15" thickBot="1">
      <c r="K364" s="117"/>
    </row>
    <row r="365" spans="1:11" ht="15">
      <c r="B365" s="88" t="s">
        <v>545</v>
      </c>
      <c r="E365" s="89"/>
      <c r="F365" s="89"/>
      <c r="G365" s="95"/>
      <c r="H365" s="96"/>
      <c r="I365" s="96"/>
      <c r="J365" s="97">
        <f>SUM(J314:J364)</f>
        <v>22421</v>
      </c>
      <c r="K365" s="119"/>
    </row>
    <row r="366" spans="1:11" ht="15">
      <c r="B366" s="65" t="s">
        <v>1465</v>
      </c>
      <c r="J366" s="61">
        <f>+J365+J298</f>
        <v>167558</v>
      </c>
      <c r="K366" s="117"/>
    </row>
    <row r="367" spans="1:11">
      <c r="A367" s="81" t="s">
        <v>1609</v>
      </c>
      <c r="K367" s="117"/>
    </row>
    <row r="368" spans="1:11" ht="15">
      <c r="A368" s="65" t="s">
        <v>290</v>
      </c>
      <c r="B368" s="65" t="s">
        <v>1466</v>
      </c>
      <c r="K368" s="117"/>
    </row>
    <row r="369" spans="1:11">
      <c r="K369" s="117"/>
    </row>
    <row r="370" spans="1:11">
      <c r="A370" s="81" t="s">
        <v>1467</v>
      </c>
      <c r="K370" s="117"/>
    </row>
    <row r="371" spans="1:11">
      <c r="A371" s="81" t="s">
        <v>1468</v>
      </c>
      <c r="K371" s="117"/>
    </row>
    <row r="372" spans="1:11">
      <c r="A372" s="81" t="s">
        <v>1469</v>
      </c>
      <c r="K372" s="117"/>
    </row>
    <row r="373" spans="1:11">
      <c r="A373" s="81" t="s">
        <v>1609</v>
      </c>
      <c r="B373" s="100" t="s">
        <v>794</v>
      </c>
      <c r="C373" s="81" t="s">
        <v>1609</v>
      </c>
      <c r="D373" s="81" t="s">
        <v>1470</v>
      </c>
      <c r="E373" s="81" t="s">
        <v>1471</v>
      </c>
      <c r="K373" s="117"/>
    </row>
    <row r="374" spans="1:11">
      <c r="B374" s="100" t="s">
        <v>795</v>
      </c>
      <c r="E374" s="81" t="s">
        <v>1472</v>
      </c>
      <c r="K374" s="117"/>
    </row>
    <row r="375" spans="1:11">
      <c r="B375" s="100" t="s">
        <v>796</v>
      </c>
      <c r="D375" s="81" t="s">
        <v>1473</v>
      </c>
      <c r="K375" s="117"/>
    </row>
    <row r="376" spans="1:11">
      <c r="B376" s="100" t="s">
        <v>797</v>
      </c>
      <c r="C376" s="81" t="s">
        <v>1474</v>
      </c>
      <c r="D376" s="81" t="s">
        <v>1475</v>
      </c>
      <c r="K376" s="117"/>
    </row>
    <row r="377" spans="1:11">
      <c r="B377" s="100" t="s">
        <v>798</v>
      </c>
      <c r="E377" s="81" t="s">
        <v>390</v>
      </c>
      <c r="F377" s="81" t="s">
        <v>1476</v>
      </c>
      <c r="K377" s="117"/>
    </row>
    <row r="378" spans="1:11">
      <c r="B378" s="81" t="s">
        <v>1477</v>
      </c>
      <c r="K378" s="117"/>
    </row>
    <row r="379" spans="1:11">
      <c r="K379" s="117"/>
    </row>
    <row r="380" spans="1:11">
      <c r="A380" s="100" t="s">
        <v>242</v>
      </c>
      <c r="K380" s="117"/>
    </row>
    <row r="381" spans="1:11">
      <c r="A381" s="81" t="s">
        <v>1478</v>
      </c>
      <c r="K381" s="117"/>
    </row>
    <row r="382" spans="1:11">
      <c r="A382" s="100" t="s">
        <v>793</v>
      </c>
      <c r="K382" s="117"/>
    </row>
    <row r="383" spans="1:11">
      <c r="G383" s="82" t="s">
        <v>1479</v>
      </c>
      <c r="H383" s="82">
        <v>1</v>
      </c>
      <c r="I383" s="82">
        <v>16300</v>
      </c>
      <c r="J383" s="82">
        <f>+H383*I383</f>
        <v>16300</v>
      </c>
      <c r="K383" s="117">
        <v>16300</v>
      </c>
    </row>
    <row r="384" spans="1:11">
      <c r="K384" s="117"/>
    </row>
    <row r="385" spans="1:11">
      <c r="A385" s="81" t="s">
        <v>1480</v>
      </c>
      <c r="K385" s="117"/>
    </row>
    <row r="386" spans="1:11">
      <c r="A386" s="81" t="s">
        <v>1481</v>
      </c>
      <c r="K386" s="117"/>
    </row>
    <row r="387" spans="1:11">
      <c r="A387" s="81" t="s">
        <v>1469</v>
      </c>
      <c r="K387" s="117"/>
    </row>
    <row r="388" spans="1:11">
      <c r="A388" s="81" t="s">
        <v>1609</v>
      </c>
      <c r="B388" s="100" t="s">
        <v>794</v>
      </c>
      <c r="C388" s="81" t="s">
        <v>1609</v>
      </c>
      <c r="D388" s="81" t="s">
        <v>1470</v>
      </c>
      <c r="E388" s="81" t="s">
        <v>1482</v>
      </c>
      <c r="K388" s="117"/>
    </row>
    <row r="389" spans="1:11">
      <c r="B389" s="100" t="s">
        <v>795</v>
      </c>
      <c r="E389" s="81" t="s">
        <v>1483</v>
      </c>
      <c r="K389" s="117"/>
    </row>
    <row r="390" spans="1:11">
      <c r="B390" s="100" t="s">
        <v>796</v>
      </c>
      <c r="D390" s="81" t="s">
        <v>1473</v>
      </c>
      <c r="K390" s="117"/>
    </row>
    <row r="391" spans="1:11">
      <c r="B391" s="100" t="s">
        <v>797</v>
      </c>
      <c r="C391" s="81" t="s">
        <v>1474</v>
      </c>
      <c r="D391" s="81" t="s">
        <v>1475</v>
      </c>
      <c r="K391" s="117"/>
    </row>
    <row r="392" spans="1:11">
      <c r="B392" s="100" t="s">
        <v>798</v>
      </c>
      <c r="E392" s="81" t="s">
        <v>390</v>
      </c>
      <c r="F392" s="81" t="s">
        <v>1484</v>
      </c>
      <c r="K392" s="117"/>
    </row>
    <row r="393" spans="1:11">
      <c r="B393" s="81" t="s">
        <v>1477</v>
      </c>
      <c r="K393" s="117"/>
    </row>
    <row r="394" spans="1:11">
      <c r="K394" s="117"/>
    </row>
    <row r="395" spans="1:11">
      <c r="A395" s="81" t="s">
        <v>1478</v>
      </c>
      <c r="K395" s="117"/>
    </row>
    <row r="396" spans="1:11">
      <c r="A396" s="100" t="s">
        <v>793</v>
      </c>
      <c r="K396" s="117"/>
    </row>
    <row r="397" spans="1:11">
      <c r="H397" s="82">
        <v>2</v>
      </c>
      <c r="I397" s="82">
        <v>4450</v>
      </c>
      <c r="J397" s="82">
        <f>+H397*I397</f>
        <v>8900</v>
      </c>
      <c r="K397" s="117">
        <v>4450</v>
      </c>
    </row>
    <row r="398" spans="1:11">
      <c r="K398" s="117"/>
    </row>
    <row r="399" spans="1:11">
      <c r="A399" s="81" t="s">
        <v>290</v>
      </c>
      <c r="B399" s="81" t="s">
        <v>1485</v>
      </c>
      <c r="K399" s="117"/>
    </row>
    <row r="400" spans="1:11">
      <c r="A400" s="81" t="s">
        <v>1486</v>
      </c>
      <c r="K400" s="117"/>
    </row>
    <row r="401" spans="1:11">
      <c r="A401" s="81" t="s">
        <v>1469</v>
      </c>
      <c r="K401" s="117"/>
    </row>
    <row r="402" spans="1:11">
      <c r="A402" s="81" t="s">
        <v>1609</v>
      </c>
      <c r="B402" s="100" t="s">
        <v>794</v>
      </c>
      <c r="C402" s="81" t="s">
        <v>1609</v>
      </c>
      <c r="D402" s="81" t="s">
        <v>1470</v>
      </c>
      <c r="E402" s="81" t="s">
        <v>1487</v>
      </c>
      <c r="K402" s="117"/>
    </row>
    <row r="403" spans="1:11">
      <c r="B403" s="100" t="s">
        <v>795</v>
      </c>
      <c r="E403" s="81" t="s">
        <v>1488</v>
      </c>
      <c r="K403" s="117"/>
    </row>
    <row r="404" spans="1:11">
      <c r="B404" s="100" t="s">
        <v>796</v>
      </c>
      <c r="D404" s="81" t="s">
        <v>1473</v>
      </c>
      <c r="K404" s="117"/>
    </row>
    <row r="405" spans="1:11">
      <c r="B405" s="100" t="s">
        <v>797</v>
      </c>
      <c r="C405" s="81" t="s">
        <v>1474</v>
      </c>
      <c r="D405" s="81" t="s">
        <v>1489</v>
      </c>
      <c r="K405" s="117"/>
    </row>
    <row r="406" spans="1:11">
      <c r="B406" s="100" t="s">
        <v>798</v>
      </c>
      <c r="E406" s="81" t="s">
        <v>390</v>
      </c>
      <c r="F406" s="81" t="s">
        <v>1490</v>
      </c>
      <c r="K406" s="117"/>
    </row>
    <row r="407" spans="1:11">
      <c r="B407" s="81" t="s">
        <v>1477</v>
      </c>
      <c r="K407" s="117"/>
    </row>
    <row r="408" spans="1:11">
      <c r="K408" s="117"/>
    </row>
    <row r="409" spans="1:11">
      <c r="A409" s="81" t="s">
        <v>1491</v>
      </c>
      <c r="K409" s="117"/>
    </row>
    <row r="410" spans="1:11">
      <c r="H410" s="82">
        <v>1</v>
      </c>
      <c r="I410" s="82">
        <v>2900</v>
      </c>
      <c r="J410" s="82">
        <f>+H410*I410</f>
        <v>2900</v>
      </c>
      <c r="K410" s="117">
        <v>2900</v>
      </c>
    </row>
    <row r="411" spans="1:11">
      <c r="K411" s="117"/>
    </row>
    <row r="412" spans="1:11">
      <c r="A412" s="81" t="s">
        <v>291</v>
      </c>
      <c r="B412" s="81" t="s">
        <v>1492</v>
      </c>
      <c r="K412" s="117"/>
    </row>
    <row r="413" spans="1:11">
      <c r="B413" s="81" t="s">
        <v>1493</v>
      </c>
      <c r="K413" s="117"/>
    </row>
    <row r="414" spans="1:11">
      <c r="B414" s="81" t="s">
        <v>1494</v>
      </c>
      <c r="K414" s="117"/>
    </row>
    <row r="415" spans="1:11">
      <c r="A415" s="100"/>
      <c r="K415" s="117"/>
    </row>
    <row r="416" spans="1:11">
      <c r="A416" s="100"/>
      <c r="B416" s="100" t="s">
        <v>789</v>
      </c>
      <c r="C416" s="81" t="s">
        <v>1495</v>
      </c>
      <c r="K416" s="117"/>
    </row>
    <row r="417" spans="1:11">
      <c r="A417" s="100"/>
      <c r="B417" s="100" t="s">
        <v>790</v>
      </c>
      <c r="D417" s="81" t="s">
        <v>1496</v>
      </c>
      <c r="K417" s="117"/>
    </row>
    <row r="418" spans="1:11">
      <c r="A418" s="100"/>
      <c r="B418" s="100"/>
      <c r="K418" s="117"/>
    </row>
    <row r="419" spans="1:11">
      <c r="A419" s="100"/>
      <c r="B419" s="100" t="s">
        <v>1477</v>
      </c>
      <c r="K419" s="117"/>
    </row>
    <row r="420" spans="1:11">
      <c r="A420" s="100"/>
      <c r="B420" s="100" t="s">
        <v>791</v>
      </c>
      <c r="K420" s="117"/>
    </row>
    <row r="421" spans="1:11">
      <c r="A421" s="100"/>
      <c r="B421" s="100" t="s">
        <v>792</v>
      </c>
      <c r="K421" s="117"/>
    </row>
    <row r="422" spans="1:11">
      <c r="A422" s="100"/>
      <c r="B422" s="100"/>
      <c r="H422" s="82">
        <v>1</v>
      </c>
      <c r="I422" s="82">
        <v>6200</v>
      </c>
      <c r="J422" s="82">
        <f>+H422*I422</f>
        <v>6200</v>
      </c>
      <c r="K422" s="117">
        <v>6200</v>
      </c>
    </row>
    <row r="423" spans="1:11">
      <c r="A423" s="81" t="s">
        <v>293</v>
      </c>
      <c r="B423" s="81" t="s">
        <v>1497</v>
      </c>
      <c r="K423" s="117"/>
    </row>
    <row r="424" spans="1:11">
      <c r="B424" s="81" t="s">
        <v>1498</v>
      </c>
      <c r="K424" s="117"/>
    </row>
    <row r="425" spans="1:11">
      <c r="B425" s="81" t="s">
        <v>1494</v>
      </c>
      <c r="K425" s="117"/>
    </row>
    <row r="426" spans="1:11">
      <c r="K426" s="117"/>
    </row>
    <row r="427" spans="1:11">
      <c r="B427" s="100" t="s">
        <v>789</v>
      </c>
      <c r="C427" s="81" t="s">
        <v>1499</v>
      </c>
      <c r="K427" s="117"/>
    </row>
    <row r="428" spans="1:11">
      <c r="B428" s="100" t="s">
        <v>790</v>
      </c>
      <c r="D428" s="81" t="s">
        <v>1500</v>
      </c>
      <c r="K428" s="117"/>
    </row>
    <row r="429" spans="1:11">
      <c r="B429" s="100"/>
      <c r="K429" s="117"/>
    </row>
    <row r="430" spans="1:11">
      <c r="B430" s="100" t="s">
        <v>1477</v>
      </c>
      <c r="K430" s="117"/>
    </row>
    <row r="431" spans="1:11">
      <c r="B431" s="100" t="s">
        <v>791</v>
      </c>
      <c r="K431" s="117"/>
    </row>
    <row r="432" spans="1:11">
      <c r="B432" s="100" t="s">
        <v>792</v>
      </c>
      <c r="K432" s="117"/>
    </row>
    <row r="433" spans="1:11">
      <c r="H433" s="82">
        <v>1</v>
      </c>
      <c r="I433" s="82">
        <v>5450</v>
      </c>
      <c r="J433" s="82">
        <f>+H433*I433</f>
        <v>5450</v>
      </c>
      <c r="K433" s="117">
        <v>5450</v>
      </c>
    </row>
    <row r="434" spans="1:11">
      <c r="K434" s="117"/>
    </row>
    <row r="435" spans="1:11">
      <c r="A435" s="81" t="s">
        <v>1421</v>
      </c>
      <c r="B435" s="81" t="s">
        <v>1497</v>
      </c>
      <c r="K435" s="117"/>
    </row>
    <row r="436" spans="1:11">
      <c r="B436" s="81" t="s">
        <v>1498</v>
      </c>
      <c r="K436" s="117"/>
    </row>
    <row r="437" spans="1:11">
      <c r="B437" s="81" t="s">
        <v>1494</v>
      </c>
      <c r="K437" s="117"/>
    </row>
    <row r="438" spans="1:11">
      <c r="K438" s="117"/>
    </row>
    <row r="439" spans="1:11">
      <c r="B439" s="100" t="s">
        <v>789</v>
      </c>
      <c r="C439" s="81" t="s">
        <v>1501</v>
      </c>
      <c r="K439" s="117"/>
    </row>
    <row r="440" spans="1:11">
      <c r="B440" s="100" t="s">
        <v>790</v>
      </c>
      <c r="D440" s="81" t="s">
        <v>1502</v>
      </c>
      <c r="K440" s="117"/>
    </row>
    <row r="441" spans="1:11">
      <c r="B441" s="100"/>
      <c r="K441" s="117"/>
    </row>
    <row r="442" spans="1:11">
      <c r="B442" s="100" t="s">
        <v>1477</v>
      </c>
      <c r="K442" s="117"/>
    </row>
    <row r="443" spans="1:11">
      <c r="B443" s="100" t="s">
        <v>791</v>
      </c>
      <c r="K443" s="117"/>
    </row>
    <row r="444" spans="1:11">
      <c r="B444" s="100" t="s">
        <v>792</v>
      </c>
      <c r="K444" s="117"/>
    </row>
    <row r="445" spans="1:11">
      <c r="B445" s="100"/>
      <c r="H445" s="82">
        <v>2</v>
      </c>
      <c r="I445" s="82">
        <v>5450</v>
      </c>
      <c r="J445" s="82">
        <f>+H445*I445</f>
        <v>10900</v>
      </c>
      <c r="K445" s="117">
        <v>5450</v>
      </c>
    </row>
    <row r="446" spans="1:11">
      <c r="K446" s="117"/>
    </row>
    <row r="447" spans="1:11">
      <c r="K447" s="117"/>
    </row>
    <row r="448" spans="1:11">
      <c r="K448" s="117"/>
    </row>
    <row r="449" spans="1:11">
      <c r="A449" s="81" t="s">
        <v>1422</v>
      </c>
      <c r="B449" s="81" t="s">
        <v>1873</v>
      </c>
      <c r="K449" s="117"/>
    </row>
    <row r="450" spans="1:11">
      <c r="A450" s="81" t="s">
        <v>1874</v>
      </c>
      <c r="K450" s="117"/>
    </row>
    <row r="451" spans="1:11">
      <c r="A451" s="81" t="s">
        <v>1875</v>
      </c>
      <c r="K451" s="117"/>
    </row>
    <row r="452" spans="1:11">
      <c r="A452" s="81" t="s">
        <v>1876</v>
      </c>
      <c r="K452" s="117"/>
    </row>
    <row r="453" spans="1:11">
      <c r="K453" s="117"/>
    </row>
    <row r="454" spans="1:11">
      <c r="A454" s="81" t="s">
        <v>1877</v>
      </c>
      <c r="G454" s="82" t="s">
        <v>1878</v>
      </c>
      <c r="H454" s="82">
        <v>3</v>
      </c>
      <c r="I454" s="82">
        <v>3600</v>
      </c>
      <c r="J454" s="82">
        <f>+H454*I454</f>
        <v>10800</v>
      </c>
      <c r="K454" s="117">
        <v>3600</v>
      </c>
    </row>
    <row r="455" spans="1:11">
      <c r="K455" s="117"/>
    </row>
    <row r="456" spans="1:11">
      <c r="A456" s="81" t="s">
        <v>1424</v>
      </c>
      <c r="B456" s="81" t="s">
        <v>1879</v>
      </c>
      <c r="K456" s="117"/>
    </row>
    <row r="457" spans="1:11">
      <c r="B457" s="81" t="s">
        <v>1880</v>
      </c>
      <c r="K457" s="117"/>
    </row>
    <row r="458" spans="1:11">
      <c r="A458" s="81" t="s">
        <v>1881</v>
      </c>
      <c r="K458" s="117"/>
    </row>
    <row r="459" spans="1:11">
      <c r="K459" s="117"/>
    </row>
    <row r="460" spans="1:11">
      <c r="B460" s="81" t="s">
        <v>1882</v>
      </c>
      <c r="H460" s="82">
        <v>2</v>
      </c>
      <c r="I460" s="82">
        <v>6300</v>
      </c>
      <c r="J460" s="82">
        <f>+H460*I460</f>
        <v>12600</v>
      </c>
      <c r="K460" s="117">
        <v>6300</v>
      </c>
    </row>
    <row r="461" spans="1:11">
      <c r="B461" s="81" t="s">
        <v>1883</v>
      </c>
      <c r="H461" s="82">
        <v>5</v>
      </c>
      <c r="I461" s="82">
        <v>6950</v>
      </c>
      <c r="J461" s="82">
        <f>+H461*I461</f>
        <v>34750</v>
      </c>
      <c r="K461" s="117">
        <v>6950</v>
      </c>
    </row>
    <row r="462" spans="1:11">
      <c r="B462" s="81" t="s">
        <v>1884</v>
      </c>
      <c r="H462" s="82">
        <v>2</v>
      </c>
      <c r="I462" s="82">
        <v>8350</v>
      </c>
      <c r="J462" s="82">
        <f>+H462*I462</f>
        <v>16700</v>
      </c>
      <c r="K462" s="117">
        <v>8350</v>
      </c>
    </row>
    <row r="463" spans="1:11">
      <c r="B463" s="81" t="s">
        <v>1885</v>
      </c>
      <c r="H463" s="82">
        <v>1</v>
      </c>
      <c r="I463" s="82">
        <v>12900</v>
      </c>
      <c r="J463" s="82">
        <f>+H463*I463</f>
        <v>12900</v>
      </c>
      <c r="K463" s="117">
        <v>12900</v>
      </c>
    </row>
    <row r="464" spans="1:11">
      <c r="K464" s="117"/>
    </row>
    <row r="465" spans="1:11">
      <c r="K465" s="117"/>
    </row>
    <row r="466" spans="1:11">
      <c r="A466" s="81" t="s">
        <v>931</v>
      </c>
      <c r="B466" s="81" t="s">
        <v>1886</v>
      </c>
      <c r="K466" s="117"/>
    </row>
    <row r="467" spans="1:11">
      <c r="B467" s="81" t="s">
        <v>1887</v>
      </c>
      <c r="H467" s="82">
        <v>7</v>
      </c>
      <c r="I467" s="82">
        <v>25</v>
      </c>
      <c r="J467" s="82">
        <f>+H467*I467</f>
        <v>175</v>
      </c>
      <c r="K467" s="117">
        <v>25</v>
      </c>
    </row>
    <row r="468" spans="1:11">
      <c r="B468" s="81" t="s">
        <v>1888</v>
      </c>
      <c r="H468" s="82">
        <v>62</v>
      </c>
      <c r="I468" s="82">
        <v>35</v>
      </c>
      <c r="J468" s="82">
        <f>+H468*I468</f>
        <v>2170</v>
      </c>
      <c r="K468" s="117">
        <v>35</v>
      </c>
    </row>
    <row r="469" spans="1:11">
      <c r="B469" s="81" t="s">
        <v>1889</v>
      </c>
      <c r="H469" s="82">
        <v>65</v>
      </c>
      <c r="I469" s="82">
        <v>40</v>
      </c>
      <c r="J469" s="82">
        <f>+H469*I469</f>
        <v>2600</v>
      </c>
      <c r="K469" s="117">
        <v>40</v>
      </c>
    </row>
    <row r="470" spans="1:11">
      <c r="B470" s="81" t="s">
        <v>1890</v>
      </c>
      <c r="H470" s="82">
        <v>8</v>
      </c>
      <c r="I470" s="82">
        <v>46</v>
      </c>
      <c r="J470" s="82">
        <f>+H470*I470</f>
        <v>368</v>
      </c>
      <c r="K470" s="117">
        <v>46</v>
      </c>
    </row>
    <row r="471" spans="1:11">
      <c r="K471" s="117"/>
    </row>
    <row r="472" spans="1:11">
      <c r="A472" s="81" t="s">
        <v>653</v>
      </c>
      <c r="B472" s="81" t="s">
        <v>1891</v>
      </c>
      <c r="K472" s="117"/>
    </row>
    <row r="473" spans="1:11">
      <c r="B473" s="81" t="s">
        <v>1892</v>
      </c>
      <c r="K473" s="117"/>
    </row>
    <row r="474" spans="1:11">
      <c r="B474" s="81" t="s">
        <v>93</v>
      </c>
      <c r="K474" s="117"/>
    </row>
    <row r="475" spans="1:11">
      <c r="K475" s="117"/>
    </row>
    <row r="476" spans="1:11">
      <c r="B476" s="81" t="s">
        <v>94</v>
      </c>
      <c r="G476" s="82" t="s">
        <v>673</v>
      </c>
      <c r="H476" s="82">
        <v>2</v>
      </c>
      <c r="I476" s="82">
        <v>310</v>
      </c>
      <c r="J476" s="82">
        <f>+H476*I476</f>
        <v>620</v>
      </c>
      <c r="K476" s="117">
        <v>310</v>
      </c>
    </row>
    <row r="477" spans="1:11">
      <c r="B477" s="81" t="s">
        <v>95</v>
      </c>
      <c r="G477" s="82" t="s">
        <v>671</v>
      </c>
      <c r="H477" s="82">
        <v>1</v>
      </c>
      <c r="I477" s="82">
        <v>360</v>
      </c>
      <c r="J477" s="82">
        <f>+H477*I477</f>
        <v>360</v>
      </c>
      <c r="K477" s="117">
        <v>360</v>
      </c>
    </row>
    <row r="478" spans="1:11">
      <c r="B478" s="81" t="s">
        <v>96</v>
      </c>
      <c r="G478" s="82" t="s">
        <v>671</v>
      </c>
      <c r="H478" s="82">
        <v>1</v>
      </c>
      <c r="I478" s="82">
        <v>450</v>
      </c>
      <c r="J478" s="82">
        <f>+H478*I478</f>
        <v>450</v>
      </c>
      <c r="K478" s="117">
        <v>450</v>
      </c>
    </row>
    <row r="479" spans="1:11">
      <c r="K479" s="117"/>
    </row>
    <row r="480" spans="1:11">
      <c r="A480" s="81" t="s">
        <v>654</v>
      </c>
      <c r="B480" s="81" t="s">
        <v>97</v>
      </c>
      <c r="K480" s="117"/>
    </row>
    <row r="481" spans="1:11">
      <c r="B481" s="81" t="s">
        <v>1892</v>
      </c>
      <c r="K481" s="117"/>
    </row>
    <row r="482" spans="1:11">
      <c r="B482" s="81" t="s">
        <v>93</v>
      </c>
      <c r="K482" s="117"/>
    </row>
    <row r="483" spans="1:11">
      <c r="K483" s="117"/>
    </row>
    <row r="484" spans="1:11">
      <c r="B484" s="81" t="s">
        <v>98</v>
      </c>
      <c r="G484" s="82" t="s">
        <v>671</v>
      </c>
      <c r="H484" s="82">
        <v>1</v>
      </c>
      <c r="I484" s="82">
        <v>530</v>
      </c>
      <c r="J484" s="82">
        <f>+H484*I484</f>
        <v>530</v>
      </c>
      <c r="K484" s="117">
        <v>530</v>
      </c>
    </row>
    <row r="485" spans="1:11">
      <c r="B485" s="81" t="s">
        <v>99</v>
      </c>
      <c r="G485" s="82" t="s">
        <v>673</v>
      </c>
      <c r="H485" s="82">
        <v>2</v>
      </c>
      <c r="I485" s="82">
        <v>680</v>
      </c>
      <c r="J485" s="82">
        <f>+H485*I485</f>
        <v>1360</v>
      </c>
      <c r="K485" s="117">
        <v>680</v>
      </c>
    </row>
    <row r="486" spans="1:11">
      <c r="K486" s="117"/>
    </row>
    <row r="487" spans="1:11">
      <c r="A487" s="81" t="s">
        <v>834</v>
      </c>
      <c r="B487" s="81" t="s">
        <v>100</v>
      </c>
      <c r="K487" s="117"/>
    </row>
    <row r="488" spans="1:11">
      <c r="B488" s="81" t="s">
        <v>93</v>
      </c>
      <c r="K488" s="117"/>
    </row>
    <row r="489" spans="1:11">
      <c r="K489" s="117"/>
    </row>
    <row r="490" spans="1:11">
      <c r="B490" s="81" t="s">
        <v>101</v>
      </c>
      <c r="G490" s="82" t="s">
        <v>673</v>
      </c>
      <c r="H490" s="82">
        <v>2</v>
      </c>
      <c r="I490" s="82">
        <v>1500</v>
      </c>
      <c r="J490" s="82">
        <f>+H490*I490</f>
        <v>3000</v>
      </c>
      <c r="K490" s="117">
        <v>1500</v>
      </c>
    </row>
    <row r="491" spans="1:11">
      <c r="K491" s="117"/>
    </row>
    <row r="492" spans="1:11">
      <c r="A492" s="81" t="s">
        <v>1269</v>
      </c>
      <c r="B492" s="81" t="s">
        <v>102</v>
      </c>
      <c r="K492" s="117"/>
    </row>
    <row r="493" spans="1:11">
      <c r="K493" s="117"/>
    </row>
    <row r="494" spans="1:11">
      <c r="B494" s="81" t="s">
        <v>103</v>
      </c>
      <c r="G494" s="82" t="s">
        <v>1089</v>
      </c>
      <c r="H494" s="82">
        <v>12</v>
      </c>
      <c r="I494" s="82">
        <v>94</v>
      </c>
      <c r="J494" s="82">
        <f>+H494*I494</f>
        <v>1128</v>
      </c>
      <c r="K494" s="117">
        <v>94</v>
      </c>
    </row>
    <row r="495" spans="1:11">
      <c r="B495" s="81" t="s">
        <v>1090</v>
      </c>
      <c r="G495" s="82" t="s">
        <v>1091</v>
      </c>
      <c r="H495" s="82">
        <v>4</v>
      </c>
      <c r="I495" s="82">
        <v>110</v>
      </c>
      <c r="J495" s="82">
        <f>+H495*I495</f>
        <v>440</v>
      </c>
      <c r="K495" s="117">
        <v>110</v>
      </c>
    </row>
    <row r="496" spans="1:11">
      <c r="K496" s="117"/>
    </row>
    <row r="497" spans="1:11">
      <c r="A497" s="81" t="s">
        <v>844</v>
      </c>
      <c r="B497" s="81" t="s">
        <v>1092</v>
      </c>
      <c r="K497" s="117"/>
    </row>
    <row r="498" spans="1:11">
      <c r="B498" s="81" t="s">
        <v>1093</v>
      </c>
      <c r="K498" s="117"/>
    </row>
    <row r="499" spans="1:11">
      <c r="K499" s="117"/>
    </row>
    <row r="500" spans="1:11">
      <c r="B500" s="81" t="s">
        <v>1094</v>
      </c>
      <c r="G500" s="82" t="s">
        <v>1865</v>
      </c>
      <c r="H500" s="82">
        <v>2</v>
      </c>
      <c r="I500" s="82">
        <v>320</v>
      </c>
      <c r="J500" s="82">
        <f>+H500*I500</f>
        <v>640</v>
      </c>
      <c r="K500" s="117">
        <v>320</v>
      </c>
    </row>
    <row r="501" spans="1:11">
      <c r="B501" s="81" t="s">
        <v>1095</v>
      </c>
      <c r="G501" s="82" t="s">
        <v>1096</v>
      </c>
      <c r="H501" s="82">
        <v>6</v>
      </c>
      <c r="I501" s="82">
        <v>440</v>
      </c>
      <c r="J501" s="82">
        <f>+H501*I501</f>
        <v>2640</v>
      </c>
      <c r="K501" s="117">
        <v>440</v>
      </c>
    </row>
    <row r="502" spans="1:11">
      <c r="K502" s="117"/>
    </row>
    <row r="503" spans="1:11">
      <c r="A503" s="81" t="s">
        <v>847</v>
      </c>
      <c r="B503" s="81" t="s">
        <v>1097</v>
      </c>
      <c r="K503" s="117"/>
    </row>
    <row r="504" spans="1:11">
      <c r="B504" s="81" t="s">
        <v>1093</v>
      </c>
      <c r="K504" s="117"/>
    </row>
    <row r="505" spans="1:11">
      <c r="K505" s="117"/>
    </row>
    <row r="506" spans="1:11">
      <c r="B506" s="81" t="s">
        <v>1098</v>
      </c>
      <c r="G506" s="82" t="s">
        <v>1865</v>
      </c>
      <c r="H506" s="82">
        <v>2</v>
      </c>
      <c r="I506" s="82">
        <v>140</v>
      </c>
      <c r="J506" s="82">
        <f>+H506*I506</f>
        <v>280</v>
      </c>
      <c r="K506" s="117">
        <v>140</v>
      </c>
    </row>
    <row r="507" spans="1:11">
      <c r="B507" s="81" t="s">
        <v>1099</v>
      </c>
      <c r="G507" s="82" t="s">
        <v>1865</v>
      </c>
      <c r="H507" s="82">
        <v>2</v>
      </c>
      <c r="I507" s="82">
        <v>210</v>
      </c>
      <c r="J507" s="82">
        <f>+H507*I507</f>
        <v>420</v>
      </c>
      <c r="K507" s="117">
        <v>210</v>
      </c>
    </row>
    <row r="508" spans="1:11">
      <c r="B508" s="81" t="s">
        <v>1094</v>
      </c>
      <c r="G508" s="82" t="s">
        <v>1091</v>
      </c>
      <c r="H508" s="82">
        <v>4</v>
      </c>
      <c r="I508" s="82">
        <v>250</v>
      </c>
      <c r="J508" s="82">
        <f>+H508*I508</f>
        <v>1000</v>
      </c>
      <c r="K508" s="117">
        <v>250</v>
      </c>
    </row>
    <row r="509" spans="1:11">
      <c r="K509" s="117"/>
    </row>
    <row r="510" spans="1:11">
      <c r="A510" s="81" t="s">
        <v>408</v>
      </c>
      <c r="B510" s="81" t="s">
        <v>1100</v>
      </c>
      <c r="K510" s="117"/>
    </row>
    <row r="511" spans="1:11">
      <c r="B511" s="81" t="s">
        <v>1093</v>
      </c>
      <c r="K511" s="117"/>
    </row>
    <row r="512" spans="1:11">
      <c r="K512" s="117"/>
    </row>
    <row r="513" spans="1:11">
      <c r="B513" s="81" t="s">
        <v>1098</v>
      </c>
      <c r="G513" s="82" t="s">
        <v>1865</v>
      </c>
      <c r="H513" s="82">
        <v>2</v>
      </c>
      <c r="I513" s="82">
        <v>160</v>
      </c>
      <c r="J513" s="82">
        <f>+H513*I513</f>
        <v>320</v>
      </c>
      <c r="K513" s="117">
        <v>160</v>
      </c>
    </row>
    <row r="514" spans="1:11">
      <c r="K514" s="117"/>
    </row>
    <row r="515" spans="1:11">
      <c r="A515" s="81" t="s">
        <v>409</v>
      </c>
      <c r="B515" s="81" t="s">
        <v>1101</v>
      </c>
      <c r="K515" s="117"/>
    </row>
    <row r="516" spans="1:11">
      <c r="A516" s="81" t="s">
        <v>1102</v>
      </c>
      <c r="K516" s="117"/>
    </row>
    <row r="517" spans="1:11">
      <c r="A517" s="81" t="s">
        <v>1103</v>
      </c>
      <c r="K517" s="117"/>
    </row>
    <row r="518" spans="1:11">
      <c r="A518" s="81" t="s">
        <v>1104</v>
      </c>
      <c r="K518" s="117"/>
    </row>
    <row r="519" spans="1:11">
      <c r="K519" s="117"/>
    </row>
    <row r="520" spans="1:11">
      <c r="H520" s="82">
        <v>120</v>
      </c>
      <c r="I520" s="82">
        <v>280</v>
      </c>
      <c r="J520" s="82">
        <f>+H520*I520</f>
        <v>33600</v>
      </c>
      <c r="K520" s="117">
        <v>280</v>
      </c>
    </row>
    <row r="521" spans="1:11">
      <c r="K521" s="117"/>
    </row>
    <row r="522" spans="1:11">
      <c r="A522" s="81" t="s">
        <v>410</v>
      </c>
      <c r="B522" s="81" t="s">
        <v>1105</v>
      </c>
      <c r="K522" s="117"/>
    </row>
    <row r="523" spans="1:11">
      <c r="B523" s="81" t="s">
        <v>1106</v>
      </c>
      <c r="K523" s="117"/>
    </row>
    <row r="524" spans="1:11">
      <c r="K524" s="117"/>
    </row>
    <row r="525" spans="1:11">
      <c r="H525" s="82">
        <v>70</v>
      </c>
      <c r="I525" s="82">
        <v>98</v>
      </c>
      <c r="J525" s="82">
        <f>+H525*I525</f>
        <v>6860</v>
      </c>
      <c r="K525" s="117">
        <v>98</v>
      </c>
    </row>
    <row r="526" spans="1:11" ht="15" thickBot="1">
      <c r="K526" s="117"/>
    </row>
    <row r="527" spans="1:11" ht="15">
      <c r="B527" s="88" t="s">
        <v>545</v>
      </c>
      <c r="E527" s="89"/>
      <c r="F527" s="89"/>
      <c r="G527" s="90"/>
      <c r="H527" s="91"/>
      <c r="I527" s="91"/>
      <c r="J527" s="85">
        <f>SUM(J372:J526)</f>
        <v>197361</v>
      </c>
      <c r="K527" s="118"/>
    </row>
    <row r="528" spans="1:11">
      <c r="K528" s="117"/>
    </row>
    <row r="529" spans="1:11">
      <c r="K529" s="117"/>
    </row>
    <row r="530" spans="1:11" ht="15">
      <c r="A530" s="65" t="s">
        <v>1107</v>
      </c>
      <c r="B530" s="65" t="s">
        <v>413</v>
      </c>
      <c r="K530" s="117"/>
    </row>
    <row r="531" spans="1:11">
      <c r="K531" s="117"/>
    </row>
    <row r="532" spans="1:11">
      <c r="A532" s="81" t="s">
        <v>277</v>
      </c>
      <c r="B532" s="81" t="s">
        <v>414</v>
      </c>
      <c r="K532" s="117"/>
    </row>
    <row r="533" spans="1:11">
      <c r="B533" s="81" t="s">
        <v>415</v>
      </c>
      <c r="K533" s="117"/>
    </row>
    <row r="534" spans="1:11">
      <c r="C534" s="81" t="s">
        <v>416</v>
      </c>
      <c r="D534" s="81" t="s">
        <v>417</v>
      </c>
      <c r="K534" s="117"/>
    </row>
    <row r="535" spans="1:11">
      <c r="C535" s="81" t="s">
        <v>418</v>
      </c>
      <c r="D535" s="81" t="s">
        <v>419</v>
      </c>
      <c r="K535" s="117"/>
    </row>
    <row r="536" spans="1:11">
      <c r="C536" s="81" t="s">
        <v>420</v>
      </c>
      <c r="D536" s="81" t="s">
        <v>421</v>
      </c>
      <c r="K536" s="117"/>
    </row>
    <row r="537" spans="1:11">
      <c r="C537" s="81" t="s">
        <v>422</v>
      </c>
      <c r="D537" s="81" t="s">
        <v>423</v>
      </c>
      <c r="K537" s="117"/>
    </row>
    <row r="538" spans="1:11">
      <c r="C538" s="100" t="s">
        <v>788</v>
      </c>
      <c r="K538" s="117"/>
    </row>
    <row r="539" spans="1:11">
      <c r="K539" s="117"/>
    </row>
    <row r="540" spans="1:11">
      <c r="K540" s="117"/>
    </row>
    <row r="541" spans="1:11">
      <c r="G541" s="82" t="s">
        <v>671</v>
      </c>
      <c r="H541" s="82">
        <v>1</v>
      </c>
      <c r="I541" s="82">
        <v>9000</v>
      </c>
      <c r="J541" s="82">
        <f>+H541*I541</f>
        <v>9000</v>
      </c>
      <c r="K541" s="117">
        <v>9000</v>
      </c>
    </row>
    <row r="542" spans="1:11">
      <c r="K542" s="117"/>
    </row>
    <row r="543" spans="1:11">
      <c r="A543" s="81" t="s">
        <v>280</v>
      </c>
      <c r="B543" s="81" t="s">
        <v>424</v>
      </c>
      <c r="K543" s="117"/>
    </row>
    <row r="544" spans="1:11">
      <c r="A544" s="81" t="s">
        <v>425</v>
      </c>
      <c r="D544" s="81" t="s">
        <v>426</v>
      </c>
      <c r="K544" s="117"/>
    </row>
    <row r="545" spans="1:11">
      <c r="A545" s="81" t="s">
        <v>427</v>
      </c>
      <c r="D545" s="81" t="s">
        <v>428</v>
      </c>
      <c r="K545" s="117"/>
    </row>
    <row r="546" spans="1:11">
      <c r="A546" s="81" t="s">
        <v>429</v>
      </c>
      <c r="D546" s="81" t="s">
        <v>430</v>
      </c>
      <c r="K546" s="117"/>
    </row>
    <row r="547" spans="1:11">
      <c r="A547" s="81" t="s">
        <v>431</v>
      </c>
      <c r="C547" s="81" t="s">
        <v>432</v>
      </c>
      <c r="K547" s="117"/>
    </row>
    <row r="548" spans="1:11">
      <c r="A548" s="81" t="s">
        <v>433</v>
      </c>
      <c r="D548" s="81" t="s">
        <v>434</v>
      </c>
      <c r="K548" s="117"/>
    </row>
    <row r="549" spans="1:11">
      <c r="A549" s="81" t="s">
        <v>435</v>
      </c>
      <c r="D549" s="81" t="s">
        <v>436</v>
      </c>
      <c r="K549" s="117"/>
    </row>
    <row r="550" spans="1:11">
      <c r="A550" s="81" t="s">
        <v>437</v>
      </c>
      <c r="D550" s="81" t="s">
        <v>438</v>
      </c>
      <c r="K550" s="117"/>
    </row>
    <row r="551" spans="1:11">
      <c r="A551" s="81" t="s">
        <v>439</v>
      </c>
      <c r="D551" s="81" t="s">
        <v>440</v>
      </c>
      <c r="K551" s="117"/>
    </row>
    <row r="552" spans="1:11">
      <c r="A552" s="100" t="s">
        <v>787</v>
      </c>
      <c r="D552" s="81" t="s">
        <v>441</v>
      </c>
      <c r="K552" s="117"/>
    </row>
    <row r="553" spans="1:11">
      <c r="A553" s="81" t="s">
        <v>442</v>
      </c>
      <c r="D553" s="81" t="s">
        <v>443</v>
      </c>
      <c r="K553" s="117"/>
    </row>
    <row r="554" spans="1:11">
      <c r="K554" s="117"/>
    </row>
    <row r="555" spans="1:11">
      <c r="G555" s="82" t="s">
        <v>444</v>
      </c>
      <c r="H555" s="82">
        <v>1</v>
      </c>
      <c r="I555" s="82">
        <v>17200</v>
      </c>
      <c r="J555" s="82">
        <f>+H555*I555</f>
        <v>17200</v>
      </c>
      <c r="K555" s="117">
        <v>17200</v>
      </c>
    </row>
    <row r="556" spans="1:11">
      <c r="K556" s="117"/>
    </row>
    <row r="557" spans="1:11">
      <c r="A557" s="81" t="s">
        <v>290</v>
      </c>
      <c r="B557" s="81" t="s">
        <v>445</v>
      </c>
      <c r="K557" s="117"/>
    </row>
    <row r="558" spans="1:11">
      <c r="B558" s="81" t="s">
        <v>446</v>
      </c>
      <c r="K558" s="117"/>
    </row>
    <row r="559" spans="1:11">
      <c r="K559" s="117"/>
    </row>
    <row r="560" spans="1:11">
      <c r="A560" s="81" t="s">
        <v>671</v>
      </c>
      <c r="G560" s="82" t="s">
        <v>50</v>
      </c>
      <c r="H560" s="82">
        <v>1</v>
      </c>
      <c r="I560" s="82">
        <v>1800</v>
      </c>
      <c r="J560" s="82">
        <f>+H560*I560</f>
        <v>1800</v>
      </c>
      <c r="K560" s="117">
        <v>1800</v>
      </c>
    </row>
    <row r="561" spans="1:11">
      <c r="K561" s="117"/>
    </row>
    <row r="562" spans="1:11">
      <c r="A562" s="81" t="s">
        <v>291</v>
      </c>
      <c r="B562" s="81" t="s">
        <v>560</v>
      </c>
      <c r="K562" s="117"/>
    </row>
    <row r="563" spans="1:11">
      <c r="K563" s="117"/>
    </row>
    <row r="564" spans="1:11">
      <c r="A564" s="81" t="s">
        <v>561</v>
      </c>
      <c r="K564" s="117"/>
    </row>
    <row r="565" spans="1:11">
      <c r="A565" s="81" t="s">
        <v>562</v>
      </c>
      <c r="K565" s="117"/>
    </row>
    <row r="566" spans="1:11">
      <c r="A566" s="100" t="s">
        <v>779</v>
      </c>
      <c r="B566" s="100"/>
      <c r="K566" s="117"/>
    </row>
    <row r="567" spans="1:11">
      <c r="A567" s="100"/>
      <c r="B567" s="100" t="s">
        <v>780</v>
      </c>
      <c r="K567" s="117"/>
    </row>
    <row r="568" spans="1:11">
      <c r="A568" s="100"/>
      <c r="B568" s="100" t="s">
        <v>781</v>
      </c>
      <c r="K568" s="117"/>
    </row>
    <row r="569" spans="1:11">
      <c r="A569" s="100"/>
      <c r="B569" s="100" t="s">
        <v>782</v>
      </c>
      <c r="K569" s="117"/>
    </row>
    <row r="570" spans="1:11">
      <c r="A570" s="100"/>
      <c r="B570" s="100" t="s">
        <v>783</v>
      </c>
      <c r="K570" s="117"/>
    </row>
    <row r="571" spans="1:11">
      <c r="A571" s="100"/>
      <c r="B571" s="100" t="s">
        <v>784</v>
      </c>
      <c r="K571" s="117"/>
    </row>
    <row r="572" spans="1:11">
      <c r="A572" s="100"/>
      <c r="B572" s="100" t="s">
        <v>785</v>
      </c>
      <c r="K572" s="117"/>
    </row>
    <row r="573" spans="1:11">
      <c r="A573" s="100" t="s">
        <v>563</v>
      </c>
      <c r="B573" s="100" t="s">
        <v>786</v>
      </c>
      <c r="K573" s="117"/>
    </row>
    <row r="574" spans="1:11">
      <c r="A574" s="100"/>
      <c r="B574" s="100"/>
      <c r="K574" s="117"/>
    </row>
    <row r="575" spans="1:11">
      <c r="A575" s="100"/>
      <c r="B575" s="100"/>
      <c r="G575" s="82" t="s">
        <v>564</v>
      </c>
      <c r="H575" s="82">
        <v>1</v>
      </c>
      <c r="I575" s="82">
        <v>4700</v>
      </c>
      <c r="J575" s="82">
        <f>+H575*I575</f>
        <v>4700</v>
      </c>
      <c r="K575" s="117">
        <v>4700</v>
      </c>
    </row>
    <row r="576" spans="1:11" ht="15" thickBot="1">
      <c r="K576" s="117"/>
    </row>
    <row r="577" spans="2:10" ht="15">
      <c r="B577" s="88" t="s">
        <v>545</v>
      </c>
      <c r="E577" s="89"/>
      <c r="F577" s="89"/>
      <c r="G577" s="90"/>
      <c r="H577" s="91"/>
      <c r="I577" s="91"/>
      <c r="J577" s="85">
        <f>SUM(J536:J575)</f>
        <v>32700</v>
      </c>
    </row>
  </sheetData>
  <mergeCells count="5">
    <mergeCell ref="B200:F200"/>
    <mergeCell ref="B59:F59"/>
    <mergeCell ref="B60:F60"/>
    <mergeCell ref="B188:G188"/>
    <mergeCell ref="B196:F19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indexed="10"/>
  </sheetPr>
  <dimension ref="A1:F344"/>
  <sheetViews>
    <sheetView topLeftCell="A69" workbookViewId="0">
      <selection activeCell="I27" sqref="I27"/>
    </sheetView>
  </sheetViews>
  <sheetFormatPr defaultRowHeight="12.75"/>
  <cols>
    <col min="1" max="1" width="6.140625" style="149" customWidth="1"/>
    <col min="2" max="2" width="39" style="5" customWidth="1"/>
    <col min="3" max="3" width="9.140625" style="7" customWidth="1"/>
    <col min="4" max="4" width="11.7109375" style="23" customWidth="1"/>
    <col min="5" max="5" width="11.7109375" style="175" customWidth="1"/>
    <col min="6" max="6" width="13.140625" style="168" bestFit="1" customWidth="1"/>
  </cols>
  <sheetData>
    <row r="1" spans="1:6" s="4" customFormat="1" ht="25.5" customHeight="1">
      <c r="A1" s="127" t="s">
        <v>1609</v>
      </c>
      <c r="B1" s="2" t="s">
        <v>274</v>
      </c>
      <c r="C1" s="108" t="s">
        <v>275</v>
      </c>
      <c r="D1" s="3" t="s">
        <v>276</v>
      </c>
      <c r="E1" s="181" t="s">
        <v>278</v>
      </c>
      <c r="F1" s="185" t="s">
        <v>279</v>
      </c>
    </row>
    <row r="3" spans="1:6">
      <c r="A3" s="278" t="s">
        <v>801</v>
      </c>
      <c r="B3" s="279"/>
      <c r="C3" s="279"/>
      <c r="D3" s="279"/>
      <c r="E3" s="279"/>
      <c r="F3" s="279"/>
    </row>
    <row r="4" spans="1:6" ht="12.75" customHeight="1"/>
    <row r="5" spans="1:6" ht="63.75" customHeight="1">
      <c r="B5" s="19" t="s">
        <v>950</v>
      </c>
    </row>
    <row r="6" spans="1:6" ht="25.5" customHeight="1">
      <c r="B6" s="19" t="s">
        <v>719</v>
      </c>
    </row>
    <row r="7" spans="1:6" ht="25.5" customHeight="1">
      <c r="B7" s="19" t="s">
        <v>720</v>
      </c>
    </row>
    <row r="8" spans="1:6" ht="38.25" customHeight="1">
      <c r="B8" s="19" t="s">
        <v>951</v>
      </c>
    </row>
    <row r="9" spans="1:6" ht="51" customHeight="1">
      <c r="B9" s="19" t="s">
        <v>836</v>
      </c>
    </row>
    <row r="10" spans="1:6" ht="63.75" customHeight="1">
      <c r="B10" s="19" t="s">
        <v>131</v>
      </c>
    </row>
    <row r="11" spans="1:6" ht="25.5" customHeight="1">
      <c r="B11" s="19" t="s">
        <v>132</v>
      </c>
    </row>
    <row r="12" spans="1:6" ht="51" customHeight="1">
      <c r="B12" s="19" t="s">
        <v>1287</v>
      </c>
    </row>
    <row r="13" spans="1:6" ht="38.25" customHeight="1">
      <c r="B13" s="19" t="s">
        <v>1288</v>
      </c>
    </row>
    <row r="14" spans="1:6" ht="38.25" customHeight="1">
      <c r="B14" s="19" t="s">
        <v>835</v>
      </c>
    </row>
    <row r="15" spans="1:6" ht="38.25" customHeight="1">
      <c r="B15" s="19" t="s">
        <v>1810</v>
      </c>
    </row>
    <row r="16" spans="1:6" ht="38.25" customHeight="1">
      <c r="B16" s="19" t="s">
        <v>555</v>
      </c>
    </row>
    <row r="17" spans="1:6" ht="76.5" customHeight="1">
      <c r="B17" s="19" t="s">
        <v>1650</v>
      </c>
    </row>
    <row r="18" spans="1:6" ht="38.25" customHeight="1">
      <c r="B18" s="19" t="s">
        <v>40</v>
      </c>
    </row>
    <row r="19" spans="1:6" ht="38.25" customHeight="1">
      <c r="B19" s="19" t="s">
        <v>1726</v>
      </c>
    </row>
    <row r="20" spans="1:6" ht="25.5" customHeight="1">
      <c r="B20" s="19" t="s">
        <v>1727</v>
      </c>
    </row>
    <row r="21" spans="1:6" ht="25.5" customHeight="1">
      <c r="B21" s="19" t="s">
        <v>1728</v>
      </c>
    </row>
    <row r="22" spans="1:6" ht="38.25" customHeight="1">
      <c r="B22" s="19" t="s">
        <v>1729</v>
      </c>
    </row>
    <row r="23" spans="1:6" ht="25.5" customHeight="1">
      <c r="B23" s="19" t="s">
        <v>1071</v>
      </c>
    </row>
    <row r="24" spans="1:6" ht="25.5" customHeight="1">
      <c r="B24" s="19" t="s">
        <v>1072</v>
      </c>
    </row>
    <row r="25" spans="1:6" ht="38.25" customHeight="1">
      <c r="B25" s="19" t="s">
        <v>556</v>
      </c>
    </row>
    <row r="26" spans="1:6" ht="38.25" customHeight="1">
      <c r="B26" s="19" t="s">
        <v>487</v>
      </c>
    </row>
    <row r="27" spans="1:6" ht="38.25" customHeight="1">
      <c r="B27" s="19" t="s">
        <v>488</v>
      </c>
    </row>
    <row r="28" spans="1:6" ht="76.5" customHeight="1">
      <c r="B28" s="19" t="s">
        <v>535</v>
      </c>
    </row>
    <row r="29" spans="1:6" ht="12.75" customHeight="1">
      <c r="B29" s="19"/>
      <c r="D29" s="162"/>
      <c r="E29" s="182"/>
      <c r="F29" s="169"/>
    </row>
    <row r="30" spans="1:6" ht="25.5" customHeight="1">
      <c r="A30" s="148" t="s">
        <v>277</v>
      </c>
      <c r="B30" s="33" t="s">
        <v>1736</v>
      </c>
    </row>
    <row r="31" spans="1:6" ht="12.75" customHeight="1">
      <c r="B31" s="19" t="s">
        <v>1737</v>
      </c>
    </row>
    <row r="32" spans="1:6" ht="6" customHeight="1">
      <c r="B32" s="19"/>
    </row>
    <row r="33" spans="1:6" ht="12.75" customHeight="1">
      <c r="B33" s="5" t="s">
        <v>1738</v>
      </c>
    </row>
    <row r="34" spans="1:6" ht="6" customHeight="1"/>
    <row r="35" spans="1:6" ht="12.75" customHeight="1">
      <c r="B35" s="19" t="s">
        <v>1144</v>
      </c>
      <c r="C35" s="24" t="s">
        <v>1739</v>
      </c>
      <c r="E35" s="182">
        <v>600</v>
      </c>
      <c r="F35" s="169">
        <f>+D35*E35</f>
        <v>0</v>
      </c>
    </row>
    <row r="36" spans="1:6" ht="12.75" customHeight="1">
      <c r="B36" s="19"/>
      <c r="E36" s="182">
        <v>0</v>
      </c>
      <c r="F36" s="169">
        <f t="shared" ref="F36:F99" si="0">+D36*E36</f>
        <v>0</v>
      </c>
    </row>
    <row r="37" spans="1:6" ht="12.75" customHeight="1">
      <c r="A37" s="148" t="s">
        <v>280</v>
      </c>
      <c r="B37" s="32" t="s">
        <v>1740</v>
      </c>
      <c r="E37" s="182">
        <v>0</v>
      </c>
      <c r="F37" s="169">
        <f t="shared" si="0"/>
        <v>0</v>
      </c>
    </row>
    <row r="38" spans="1:6" ht="12.75" customHeight="1">
      <c r="B38" s="19" t="s">
        <v>558</v>
      </c>
      <c r="E38" s="182">
        <v>0</v>
      </c>
      <c r="F38" s="169">
        <f t="shared" si="0"/>
        <v>0</v>
      </c>
    </row>
    <row r="39" spans="1:6" ht="12.75" customHeight="1">
      <c r="B39" s="5" t="s">
        <v>1741</v>
      </c>
      <c r="E39" s="182">
        <v>0</v>
      </c>
      <c r="F39" s="169">
        <f t="shared" si="0"/>
        <v>0</v>
      </c>
    </row>
    <row r="40" spans="1:6" ht="25.5" customHeight="1">
      <c r="B40" s="19" t="s">
        <v>1135</v>
      </c>
      <c r="E40" s="182">
        <v>0</v>
      </c>
      <c r="F40" s="169">
        <f t="shared" si="0"/>
        <v>0</v>
      </c>
    </row>
    <row r="41" spans="1:6" ht="25.5" customHeight="1">
      <c r="B41" s="19" t="s">
        <v>1742</v>
      </c>
      <c r="E41" s="182">
        <v>0</v>
      </c>
      <c r="F41" s="169">
        <f t="shared" si="0"/>
        <v>0</v>
      </c>
    </row>
    <row r="42" spans="1:6" ht="6" customHeight="1">
      <c r="B42" s="19"/>
      <c r="E42" s="182">
        <v>0</v>
      </c>
      <c r="F42" s="169">
        <f t="shared" si="0"/>
        <v>0</v>
      </c>
    </row>
    <row r="43" spans="1:6" ht="12.75" customHeight="1">
      <c r="B43" s="19" t="s">
        <v>1743</v>
      </c>
      <c r="E43" s="182">
        <v>0</v>
      </c>
      <c r="F43" s="169">
        <f t="shared" si="0"/>
        <v>0</v>
      </c>
    </row>
    <row r="44" spans="1:6" ht="6" customHeight="1">
      <c r="B44" s="19"/>
      <c r="E44" s="182">
        <v>0</v>
      </c>
      <c r="F44" s="169">
        <f t="shared" si="0"/>
        <v>0</v>
      </c>
    </row>
    <row r="45" spans="1:6" ht="12.75" customHeight="1">
      <c r="B45" s="19" t="s">
        <v>1110</v>
      </c>
      <c r="C45" s="24" t="s">
        <v>1739</v>
      </c>
      <c r="D45" s="125"/>
      <c r="E45" s="182">
        <v>770</v>
      </c>
      <c r="F45" s="169">
        <f t="shared" si="0"/>
        <v>0</v>
      </c>
    </row>
    <row r="46" spans="1:6" ht="6" customHeight="1">
      <c r="C46" s="24"/>
      <c r="D46" s="125"/>
      <c r="E46" s="182">
        <v>0</v>
      </c>
      <c r="F46" s="169">
        <f t="shared" si="0"/>
        <v>0</v>
      </c>
    </row>
    <row r="47" spans="1:6" ht="12.75" customHeight="1">
      <c r="B47" s="5" t="s">
        <v>1208</v>
      </c>
      <c r="C47" s="24" t="s">
        <v>1739</v>
      </c>
      <c r="D47" s="125"/>
      <c r="E47" s="182">
        <v>700</v>
      </c>
      <c r="F47" s="169">
        <f t="shared" si="0"/>
        <v>0</v>
      </c>
    </row>
    <row r="48" spans="1:6" ht="4.5" customHeight="1">
      <c r="C48" s="24"/>
      <c r="D48" s="125"/>
      <c r="E48" s="182">
        <v>0</v>
      </c>
      <c r="F48" s="169">
        <f t="shared" si="0"/>
        <v>0</v>
      </c>
    </row>
    <row r="49" spans="1:6" ht="12.75" customHeight="1">
      <c r="B49" s="5" t="s">
        <v>1209</v>
      </c>
      <c r="C49" s="24" t="s">
        <v>1739</v>
      </c>
      <c r="D49" s="125"/>
      <c r="E49" s="182">
        <v>680</v>
      </c>
      <c r="F49" s="169">
        <f t="shared" si="0"/>
        <v>0</v>
      </c>
    </row>
    <row r="50" spans="1:6" ht="5.25" customHeight="1">
      <c r="C50" s="24"/>
      <c r="D50" s="125"/>
      <c r="E50" s="182">
        <v>0</v>
      </c>
      <c r="F50" s="169">
        <f t="shared" si="0"/>
        <v>0</v>
      </c>
    </row>
    <row r="51" spans="1:6" ht="12.75" customHeight="1">
      <c r="B51" s="5" t="s">
        <v>1210</v>
      </c>
      <c r="C51" s="24" t="s">
        <v>1739</v>
      </c>
      <c r="D51" s="125"/>
      <c r="E51" s="182">
        <v>650</v>
      </c>
      <c r="F51" s="169">
        <f t="shared" si="0"/>
        <v>0</v>
      </c>
    </row>
    <row r="52" spans="1:6" ht="4.5" customHeight="1">
      <c r="C52" s="24"/>
      <c r="D52" s="125"/>
      <c r="E52" s="182">
        <v>0</v>
      </c>
      <c r="F52" s="169">
        <f t="shared" si="0"/>
        <v>0</v>
      </c>
    </row>
    <row r="53" spans="1:6" ht="12.75" customHeight="1">
      <c r="B53" s="5" t="s">
        <v>1418</v>
      </c>
      <c r="C53" s="24" t="s">
        <v>1739</v>
      </c>
      <c r="D53" s="125"/>
      <c r="E53" s="182">
        <v>950</v>
      </c>
      <c r="F53" s="169">
        <f t="shared" si="0"/>
        <v>0</v>
      </c>
    </row>
    <row r="54" spans="1:6" ht="12.75" customHeight="1">
      <c r="B54" s="19"/>
      <c r="E54" s="182">
        <v>0</v>
      </c>
      <c r="F54" s="169">
        <f t="shared" si="0"/>
        <v>0</v>
      </c>
    </row>
    <row r="55" spans="1:6" ht="12.75" hidden="1" customHeight="1">
      <c r="A55" s="148" t="s">
        <v>290</v>
      </c>
      <c r="B55" s="33" t="s">
        <v>1744</v>
      </c>
      <c r="E55" s="182">
        <v>0</v>
      </c>
      <c r="F55" s="169">
        <f t="shared" si="0"/>
        <v>0</v>
      </c>
    </row>
    <row r="56" spans="1:6" ht="12.75" hidden="1" customHeight="1">
      <c r="B56" s="5" t="s">
        <v>1745</v>
      </c>
      <c r="E56" s="182">
        <v>0</v>
      </c>
      <c r="F56" s="169">
        <f t="shared" si="0"/>
        <v>0</v>
      </c>
    </row>
    <row r="57" spans="1:6" ht="12.75" hidden="1" customHeight="1">
      <c r="B57" s="5" t="s">
        <v>1741</v>
      </c>
      <c r="E57" s="182">
        <v>0</v>
      </c>
      <c r="F57" s="169">
        <f t="shared" si="0"/>
        <v>0</v>
      </c>
    </row>
    <row r="58" spans="1:6" ht="25.5" hidden="1" customHeight="1">
      <c r="B58" s="19" t="s">
        <v>1742</v>
      </c>
      <c r="E58" s="182">
        <v>0</v>
      </c>
      <c r="F58" s="169">
        <f t="shared" si="0"/>
        <v>0</v>
      </c>
    </row>
    <row r="59" spans="1:6" ht="6" hidden="1" customHeight="1">
      <c r="E59" s="182">
        <v>0</v>
      </c>
      <c r="F59" s="169">
        <f t="shared" si="0"/>
        <v>0</v>
      </c>
    </row>
    <row r="60" spans="1:6" ht="12.75" hidden="1" customHeight="1">
      <c r="B60" s="19" t="s">
        <v>296</v>
      </c>
      <c r="E60" s="182">
        <v>0</v>
      </c>
      <c r="F60" s="169">
        <f t="shared" si="0"/>
        <v>0</v>
      </c>
    </row>
    <row r="61" spans="1:6" ht="6" hidden="1" customHeight="1">
      <c r="E61" s="182">
        <v>0</v>
      </c>
      <c r="F61" s="169">
        <f t="shared" si="0"/>
        <v>0</v>
      </c>
    </row>
    <row r="62" spans="1:6" ht="12.75" hidden="1" customHeight="1">
      <c r="B62" s="19" t="s">
        <v>297</v>
      </c>
      <c r="C62" s="7" t="s">
        <v>1739</v>
      </c>
      <c r="E62" s="182">
        <v>1450</v>
      </c>
      <c r="F62" s="169">
        <f t="shared" si="0"/>
        <v>0</v>
      </c>
    </row>
    <row r="63" spans="1:6" ht="12.75" customHeight="1">
      <c r="B63" s="19"/>
      <c r="E63" s="182">
        <v>0</v>
      </c>
      <c r="F63" s="169">
        <f t="shared" si="0"/>
        <v>0</v>
      </c>
    </row>
    <row r="64" spans="1:6" ht="12.75" customHeight="1">
      <c r="A64" s="148" t="s">
        <v>290</v>
      </c>
      <c r="B64" s="131" t="s">
        <v>298</v>
      </c>
      <c r="E64" s="182">
        <v>0</v>
      </c>
      <c r="F64" s="169">
        <f t="shared" si="0"/>
        <v>0</v>
      </c>
    </row>
    <row r="65" spans="1:6" ht="12.75" customHeight="1">
      <c r="A65" s="148"/>
      <c r="B65" s="32" t="s">
        <v>1449</v>
      </c>
      <c r="E65" s="182">
        <v>0</v>
      </c>
      <c r="F65" s="169">
        <f t="shared" si="0"/>
        <v>0</v>
      </c>
    </row>
    <row r="66" spans="1:6" ht="12.75" customHeight="1">
      <c r="B66" s="5" t="s">
        <v>1745</v>
      </c>
      <c r="E66" s="182">
        <v>0</v>
      </c>
      <c r="F66" s="169">
        <f t="shared" si="0"/>
        <v>0</v>
      </c>
    </row>
    <row r="67" spans="1:6" ht="12.75" customHeight="1">
      <c r="B67" s="19" t="s">
        <v>1741</v>
      </c>
      <c r="E67" s="182">
        <v>0</v>
      </c>
      <c r="F67" s="169">
        <f t="shared" si="0"/>
        <v>0</v>
      </c>
    </row>
    <row r="68" spans="1:6" ht="25.5" customHeight="1">
      <c r="B68" s="19" t="s">
        <v>1742</v>
      </c>
      <c r="E68" s="182">
        <v>0</v>
      </c>
      <c r="F68" s="169">
        <f t="shared" si="0"/>
        <v>0</v>
      </c>
    </row>
    <row r="69" spans="1:6" ht="6" customHeight="1">
      <c r="B69" s="19"/>
      <c r="E69" s="182">
        <v>0</v>
      </c>
      <c r="F69" s="169">
        <f t="shared" si="0"/>
        <v>0</v>
      </c>
    </row>
    <row r="70" spans="1:6" ht="12.75" customHeight="1">
      <c r="B70" s="19" t="s">
        <v>299</v>
      </c>
      <c r="E70" s="182">
        <v>0</v>
      </c>
      <c r="F70" s="169">
        <f t="shared" si="0"/>
        <v>0</v>
      </c>
    </row>
    <row r="71" spans="1:6" ht="6" customHeight="1">
      <c r="E71" s="182">
        <v>0</v>
      </c>
      <c r="F71" s="169">
        <f t="shared" si="0"/>
        <v>0</v>
      </c>
    </row>
    <row r="72" spans="1:6" ht="12.75" customHeight="1">
      <c r="B72" s="5" t="s">
        <v>1047</v>
      </c>
      <c r="C72" s="7" t="s">
        <v>1739</v>
      </c>
      <c r="E72" s="182">
        <v>800</v>
      </c>
      <c r="F72" s="169">
        <f t="shared" si="0"/>
        <v>0</v>
      </c>
    </row>
    <row r="73" spans="1:6" ht="12.75" customHeight="1">
      <c r="B73" s="20"/>
      <c r="E73" s="182">
        <v>0</v>
      </c>
      <c r="F73" s="169">
        <f t="shared" si="0"/>
        <v>0</v>
      </c>
    </row>
    <row r="74" spans="1:6" ht="6" customHeight="1">
      <c r="B74" s="20"/>
      <c r="E74" s="182">
        <v>0</v>
      </c>
      <c r="F74" s="169">
        <f t="shared" si="0"/>
        <v>0</v>
      </c>
    </row>
    <row r="75" spans="1:6" ht="25.5" customHeight="1">
      <c r="A75" s="148" t="s">
        <v>291</v>
      </c>
      <c r="B75" s="33" t="s">
        <v>536</v>
      </c>
      <c r="E75" s="182">
        <v>0</v>
      </c>
      <c r="F75" s="169">
        <f t="shared" si="0"/>
        <v>0</v>
      </c>
    </row>
    <row r="76" spans="1:6" ht="12.75" customHeight="1">
      <c r="B76" s="19" t="s">
        <v>1745</v>
      </c>
      <c r="E76" s="182">
        <v>0</v>
      </c>
      <c r="F76" s="169">
        <f t="shared" si="0"/>
        <v>0</v>
      </c>
    </row>
    <row r="77" spans="1:6" ht="25.5" customHeight="1">
      <c r="B77" s="19" t="s">
        <v>746</v>
      </c>
      <c r="E77" s="182">
        <v>0</v>
      </c>
      <c r="F77" s="169">
        <f t="shared" si="0"/>
        <v>0</v>
      </c>
    </row>
    <row r="78" spans="1:6" ht="25.5" customHeight="1">
      <c r="B78" s="19" t="s">
        <v>1742</v>
      </c>
      <c r="E78" s="182">
        <v>0</v>
      </c>
      <c r="F78" s="169">
        <f t="shared" si="0"/>
        <v>0</v>
      </c>
    </row>
    <row r="79" spans="1:6" ht="25.5">
      <c r="B79" s="19" t="s">
        <v>559</v>
      </c>
      <c r="E79" s="182">
        <v>0</v>
      </c>
      <c r="F79" s="169">
        <f t="shared" si="0"/>
        <v>0</v>
      </c>
    </row>
    <row r="80" spans="1:6" ht="12.75" customHeight="1">
      <c r="B80" s="19" t="s">
        <v>300</v>
      </c>
      <c r="E80" s="182">
        <v>0</v>
      </c>
      <c r="F80" s="169">
        <f t="shared" si="0"/>
        <v>0</v>
      </c>
    </row>
    <row r="81" spans="1:6" ht="6" customHeight="1">
      <c r="B81" s="20"/>
      <c r="E81" s="182">
        <v>0</v>
      </c>
      <c r="F81" s="169">
        <f t="shared" si="0"/>
        <v>0</v>
      </c>
    </row>
    <row r="82" spans="1:6" ht="12.75" customHeight="1">
      <c r="B82" s="5" t="s">
        <v>1046</v>
      </c>
      <c r="C82" s="7" t="s">
        <v>1739</v>
      </c>
      <c r="E82" s="182">
        <v>1050</v>
      </c>
      <c r="F82" s="169">
        <f t="shared" si="0"/>
        <v>0</v>
      </c>
    </row>
    <row r="83" spans="1:6" ht="12.75" customHeight="1">
      <c r="B83" s="20"/>
      <c r="E83" s="182">
        <v>0</v>
      </c>
      <c r="F83" s="169">
        <f t="shared" si="0"/>
        <v>0</v>
      </c>
    </row>
    <row r="84" spans="1:6" ht="12.75" customHeight="1">
      <c r="B84" s="20"/>
      <c r="E84" s="182">
        <v>0</v>
      </c>
      <c r="F84" s="169">
        <f t="shared" si="0"/>
        <v>0</v>
      </c>
    </row>
    <row r="85" spans="1:6" ht="25.5" customHeight="1">
      <c r="A85" s="148" t="s">
        <v>1421</v>
      </c>
      <c r="B85" s="33" t="s">
        <v>1157</v>
      </c>
      <c r="E85" s="182">
        <v>0</v>
      </c>
      <c r="F85" s="169">
        <f t="shared" si="0"/>
        <v>0</v>
      </c>
    </row>
    <row r="86" spans="1:6" ht="12.75" customHeight="1">
      <c r="B86" s="5" t="s">
        <v>1745</v>
      </c>
      <c r="E86" s="182">
        <v>0</v>
      </c>
      <c r="F86" s="169">
        <f t="shared" si="0"/>
        <v>0</v>
      </c>
    </row>
    <row r="87" spans="1:6" ht="25.5" customHeight="1">
      <c r="B87" s="19" t="s">
        <v>1742</v>
      </c>
      <c r="E87" s="182">
        <v>0</v>
      </c>
      <c r="F87" s="169">
        <f t="shared" si="0"/>
        <v>0</v>
      </c>
    </row>
    <row r="88" spans="1:6" ht="6" customHeight="1">
      <c r="B88" s="19"/>
      <c r="E88" s="182">
        <v>0</v>
      </c>
      <c r="F88" s="169">
        <f t="shared" si="0"/>
        <v>0</v>
      </c>
    </row>
    <row r="89" spans="1:6" ht="25.5" customHeight="1">
      <c r="B89" s="19" t="s">
        <v>400</v>
      </c>
      <c r="E89" s="182">
        <v>0</v>
      </c>
      <c r="F89" s="169">
        <f t="shared" si="0"/>
        <v>0</v>
      </c>
    </row>
    <row r="90" spans="1:6" ht="6" customHeight="1">
      <c r="E90" s="182">
        <v>0</v>
      </c>
      <c r="F90" s="169">
        <f t="shared" si="0"/>
        <v>0</v>
      </c>
    </row>
    <row r="91" spans="1:6" ht="25.5" customHeight="1">
      <c r="B91" s="5" t="s">
        <v>1122</v>
      </c>
      <c r="C91" s="7" t="s">
        <v>1739</v>
      </c>
      <c r="E91" s="182">
        <v>1000</v>
      </c>
      <c r="F91" s="169">
        <f t="shared" si="0"/>
        <v>0</v>
      </c>
    </row>
    <row r="92" spans="1:6" ht="12.75" customHeight="1">
      <c r="E92" s="182">
        <v>0</v>
      </c>
      <c r="F92" s="169">
        <f t="shared" si="0"/>
        <v>0</v>
      </c>
    </row>
    <row r="93" spans="1:6" ht="38.25" customHeight="1">
      <c r="A93" s="148" t="s">
        <v>1422</v>
      </c>
      <c r="B93" s="123" t="s">
        <v>401</v>
      </c>
      <c r="E93" s="182">
        <v>0</v>
      </c>
      <c r="F93" s="169">
        <f t="shared" si="0"/>
        <v>0</v>
      </c>
    </row>
    <row r="94" spans="1:6" ht="12.75" customHeight="1">
      <c r="B94" s="5" t="s">
        <v>1745</v>
      </c>
      <c r="E94" s="182">
        <v>0</v>
      </c>
      <c r="F94" s="169">
        <f t="shared" si="0"/>
        <v>0</v>
      </c>
    </row>
    <row r="95" spans="1:6" ht="25.5" customHeight="1">
      <c r="B95" s="19" t="s">
        <v>1258</v>
      </c>
      <c r="E95" s="182">
        <v>0</v>
      </c>
      <c r="F95" s="169">
        <f t="shared" si="0"/>
        <v>0</v>
      </c>
    </row>
    <row r="96" spans="1:6" ht="38.25">
      <c r="B96" s="164" t="s">
        <v>1006</v>
      </c>
      <c r="E96" s="182">
        <v>0</v>
      </c>
      <c r="F96" s="169">
        <f t="shared" si="0"/>
        <v>0</v>
      </c>
    </row>
    <row r="97" spans="1:6" ht="12.75" customHeight="1">
      <c r="B97" s="5" t="s">
        <v>1259</v>
      </c>
      <c r="E97" s="182">
        <v>0</v>
      </c>
      <c r="F97" s="169">
        <f t="shared" si="0"/>
        <v>0</v>
      </c>
    </row>
    <row r="98" spans="1:6" ht="12.75" customHeight="1">
      <c r="B98" s="121" t="s">
        <v>1121</v>
      </c>
      <c r="C98" s="7" t="s">
        <v>1739</v>
      </c>
      <c r="E98" s="182">
        <v>650</v>
      </c>
      <c r="F98" s="169">
        <f t="shared" si="0"/>
        <v>0</v>
      </c>
    </row>
    <row r="99" spans="1:6" ht="12.75" customHeight="1">
      <c r="E99" s="182">
        <v>0</v>
      </c>
      <c r="F99" s="169">
        <f t="shared" si="0"/>
        <v>0</v>
      </c>
    </row>
    <row r="100" spans="1:6" ht="38.25" customHeight="1">
      <c r="A100" s="148" t="s">
        <v>1424</v>
      </c>
      <c r="B100" s="123" t="s">
        <v>1772</v>
      </c>
      <c r="E100" s="182">
        <v>0</v>
      </c>
      <c r="F100" s="169">
        <f t="shared" ref="F100:F163" si="1">+D100*E100</f>
        <v>0</v>
      </c>
    </row>
    <row r="101" spans="1:6" ht="12.75" customHeight="1">
      <c r="B101" s="5" t="s">
        <v>1745</v>
      </c>
      <c r="E101" s="182">
        <v>0</v>
      </c>
      <c r="F101" s="169">
        <f t="shared" si="1"/>
        <v>0</v>
      </c>
    </row>
    <row r="102" spans="1:6" ht="25.5" customHeight="1">
      <c r="B102" s="19" t="s">
        <v>1742</v>
      </c>
      <c r="E102" s="182">
        <v>0</v>
      </c>
      <c r="F102" s="169">
        <f t="shared" si="1"/>
        <v>0</v>
      </c>
    </row>
    <row r="103" spans="1:6" ht="12.75" customHeight="1">
      <c r="B103" s="5" t="s">
        <v>1773</v>
      </c>
      <c r="C103" s="7" t="s">
        <v>1739</v>
      </c>
      <c r="E103" s="182">
        <v>1450</v>
      </c>
      <c r="F103" s="169">
        <f t="shared" si="1"/>
        <v>0</v>
      </c>
    </row>
    <row r="104" spans="1:6" ht="12.75" customHeight="1">
      <c r="E104" s="182">
        <v>0</v>
      </c>
      <c r="F104" s="169">
        <f t="shared" si="1"/>
        <v>0</v>
      </c>
    </row>
    <row r="105" spans="1:6" ht="25.5" customHeight="1">
      <c r="A105" s="148" t="s">
        <v>931</v>
      </c>
      <c r="B105" s="123" t="s">
        <v>1808</v>
      </c>
      <c r="E105" s="182">
        <v>0</v>
      </c>
      <c r="F105" s="169">
        <f t="shared" si="1"/>
        <v>0</v>
      </c>
    </row>
    <row r="106" spans="1:6" ht="12.75" customHeight="1">
      <c r="B106" s="5" t="s">
        <v>1745</v>
      </c>
      <c r="E106" s="182">
        <v>0</v>
      </c>
      <c r="F106" s="169">
        <f t="shared" si="1"/>
        <v>0</v>
      </c>
    </row>
    <row r="107" spans="1:6" ht="25.5" customHeight="1">
      <c r="B107" s="19" t="s">
        <v>1742</v>
      </c>
      <c r="E107" s="182">
        <v>0</v>
      </c>
      <c r="F107" s="169">
        <f t="shared" si="1"/>
        <v>0</v>
      </c>
    </row>
    <row r="108" spans="1:6" ht="12.75" customHeight="1">
      <c r="B108" s="5" t="s">
        <v>1117</v>
      </c>
      <c r="C108" s="7" t="s">
        <v>1739</v>
      </c>
      <c r="E108" s="182">
        <v>1650</v>
      </c>
      <c r="F108" s="169">
        <f t="shared" si="1"/>
        <v>0</v>
      </c>
    </row>
    <row r="109" spans="1:6" ht="12.75" customHeight="1">
      <c r="B109" s="20"/>
      <c r="E109" s="182">
        <v>0</v>
      </c>
      <c r="F109" s="169">
        <f t="shared" si="1"/>
        <v>0</v>
      </c>
    </row>
    <row r="110" spans="1:6" ht="25.5" customHeight="1">
      <c r="A110" s="148" t="s">
        <v>653</v>
      </c>
      <c r="B110" s="123" t="s">
        <v>1942</v>
      </c>
      <c r="E110" s="182">
        <v>0</v>
      </c>
      <c r="F110" s="169">
        <f t="shared" si="1"/>
        <v>0</v>
      </c>
    </row>
    <row r="111" spans="1:6" ht="12.75" customHeight="1">
      <c r="B111" s="5" t="s">
        <v>1745</v>
      </c>
      <c r="E111" s="182">
        <v>0</v>
      </c>
      <c r="F111" s="169">
        <f t="shared" si="1"/>
        <v>0</v>
      </c>
    </row>
    <row r="112" spans="1:6" ht="25.5" customHeight="1">
      <c r="B112" s="5" t="s">
        <v>1742</v>
      </c>
      <c r="E112" s="182">
        <v>0</v>
      </c>
      <c r="F112" s="169">
        <f t="shared" si="1"/>
        <v>0</v>
      </c>
    </row>
    <row r="113" spans="1:6" ht="6" customHeight="1">
      <c r="E113" s="182">
        <v>0</v>
      </c>
      <c r="F113" s="169">
        <f t="shared" si="1"/>
        <v>0</v>
      </c>
    </row>
    <row r="114" spans="1:6" ht="12.75" customHeight="1">
      <c r="B114" s="5" t="s">
        <v>542</v>
      </c>
      <c r="E114" s="182">
        <v>0</v>
      </c>
      <c r="F114" s="169">
        <f t="shared" si="1"/>
        <v>0</v>
      </c>
    </row>
    <row r="115" spans="1:6" ht="25.5" hidden="1" customHeight="1">
      <c r="B115" s="5" t="s">
        <v>1268</v>
      </c>
      <c r="C115" s="7" t="s">
        <v>1739</v>
      </c>
      <c r="E115" s="182">
        <v>2020</v>
      </c>
      <c r="F115" s="169">
        <f t="shared" si="1"/>
        <v>0</v>
      </c>
    </row>
    <row r="116" spans="1:6" ht="6" customHeight="1">
      <c r="E116" s="182">
        <v>0</v>
      </c>
      <c r="F116" s="169">
        <f t="shared" si="1"/>
        <v>0</v>
      </c>
    </row>
    <row r="117" spans="1:6" ht="12.75" customHeight="1">
      <c r="B117" s="5" t="s">
        <v>554</v>
      </c>
      <c r="C117" s="7" t="s">
        <v>1739</v>
      </c>
      <c r="E117" s="182">
        <v>1700</v>
      </c>
      <c r="F117" s="169">
        <f t="shared" si="1"/>
        <v>0</v>
      </c>
    </row>
    <row r="118" spans="1:6" ht="6" customHeight="1">
      <c r="E118" s="182">
        <v>0</v>
      </c>
      <c r="F118" s="169">
        <f t="shared" si="1"/>
        <v>0</v>
      </c>
    </row>
    <row r="119" spans="1:6" ht="12.75" customHeight="1">
      <c r="E119" s="182">
        <v>0</v>
      </c>
      <c r="F119" s="169">
        <f t="shared" si="1"/>
        <v>0</v>
      </c>
    </row>
    <row r="120" spans="1:6" ht="25.5" hidden="1" customHeight="1">
      <c r="A120" s="148" t="s">
        <v>1269</v>
      </c>
      <c r="B120" s="33" t="s">
        <v>1270</v>
      </c>
      <c r="E120" s="182">
        <v>0</v>
      </c>
      <c r="F120" s="169">
        <f t="shared" si="1"/>
        <v>0</v>
      </c>
    </row>
    <row r="121" spans="1:6" ht="25.5" hidden="1" customHeight="1">
      <c r="A121" s="148"/>
      <c r="B121" s="40" t="s">
        <v>1716</v>
      </c>
      <c r="E121" s="182">
        <v>0</v>
      </c>
      <c r="F121" s="169">
        <f t="shared" si="1"/>
        <v>0</v>
      </c>
    </row>
    <row r="122" spans="1:6" ht="51" hidden="1" customHeight="1">
      <c r="A122" s="148"/>
      <c r="B122" s="40" t="s">
        <v>1717</v>
      </c>
      <c r="E122" s="182">
        <v>0</v>
      </c>
      <c r="F122" s="169">
        <f t="shared" si="1"/>
        <v>0</v>
      </c>
    </row>
    <row r="123" spans="1:6" ht="25.5" hidden="1" customHeight="1">
      <c r="A123" s="148"/>
      <c r="B123" s="40" t="s">
        <v>1718</v>
      </c>
      <c r="E123" s="182">
        <v>0</v>
      </c>
      <c r="F123" s="169">
        <f t="shared" si="1"/>
        <v>0</v>
      </c>
    </row>
    <row r="124" spans="1:6" ht="38.25" hidden="1" customHeight="1">
      <c r="A124" s="148"/>
      <c r="B124" s="40" t="s">
        <v>1719</v>
      </c>
      <c r="E124" s="182">
        <v>0</v>
      </c>
      <c r="F124" s="169">
        <f t="shared" si="1"/>
        <v>0</v>
      </c>
    </row>
    <row r="125" spans="1:6" ht="25.5" hidden="1" customHeight="1">
      <c r="A125" s="148"/>
      <c r="B125" s="40" t="s">
        <v>641</v>
      </c>
      <c r="E125" s="182">
        <v>0</v>
      </c>
      <c r="F125" s="169">
        <f t="shared" si="1"/>
        <v>0</v>
      </c>
    </row>
    <row r="126" spans="1:6" ht="51" hidden="1" customHeight="1">
      <c r="A126" s="148"/>
      <c r="B126" s="40" t="s">
        <v>642</v>
      </c>
      <c r="E126" s="182">
        <v>0</v>
      </c>
      <c r="F126" s="169">
        <f t="shared" si="1"/>
        <v>0</v>
      </c>
    </row>
    <row r="127" spans="1:6" ht="12.75" hidden="1" customHeight="1">
      <c r="A127" s="148"/>
      <c r="B127" s="40" t="s">
        <v>1276</v>
      </c>
      <c r="E127" s="182">
        <v>0</v>
      </c>
      <c r="F127" s="169">
        <f t="shared" si="1"/>
        <v>0</v>
      </c>
    </row>
    <row r="128" spans="1:6" ht="25.5" hidden="1" customHeight="1">
      <c r="A128" s="148"/>
      <c r="B128" s="40" t="s">
        <v>1277</v>
      </c>
      <c r="E128" s="182">
        <v>0</v>
      </c>
      <c r="F128" s="169">
        <f t="shared" si="1"/>
        <v>0</v>
      </c>
    </row>
    <row r="129" spans="1:6" ht="76.5" hidden="1" customHeight="1">
      <c r="A129" s="148"/>
      <c r="B129" s="40" t="s">
        <v>1278</v>
      </c>
      <c r="E129" s="182">
        <v>0</v>
      </c>
      <c r="F129" s="169">
        <f t="shared" si="1"/>
        <v>0</v>
      </c>
    </row>
    <row r="130" spans="1:6" ht="51" hidden="1" customHeight="1">
      <c r="A130" s="148"/>
      <c r="B130" s="40" t="s">
        <v>1206</v>
      </c>
      <c r="E130" s="182">
        <v>0</v>
      </c>
      <c r="F130" s="169">
        <f t="shared" si="1"/>
        <v>0</v>
      </c>
    </row>
    <row r="131" spans="1:6" ht="12.75" hidden="1" customHeight="1">
      <c r="A131" s="148"/>
      <c r="B131" s="40" t="s">
        <v>1279</v>
      </c>
      <c r="E131" s="182">
        <v>0</v>
      </c>
      <c r="F131" s="169">
        <f t="shared" si="1"/>
        <v>0</v>
      </c>
    </row>
    <row r="132" spans="1:6" ht="12.75" hidden="1" customHeight="1">
      <c r="B132" s="5" t="s">
        <v>842</v>
      </c>
      <c r="E132" s="182">
        <v>0</v>
      </c>
      <c r="F132" s="169">
        <f t="shared" si="1"/>
        <v>0</v>
      </c>
    </row>
    <row r="133" spans="1:6" ht="12.75" hidden="1" customHeight="1">
      <c r="B133" s="5" t="s">
        <v>843</v>
      </c>
      <c r="E133" s="182">
        <v>0</v>
      </c>
      <c r="F133" s="169">
        <f t="shared" si="1"/>
        <v>0</v>
      </c>
    </row>
    <row r="134" spans="1:6" ht="6" hidden="1" customHeight="1">
      <c r="E134" s="182">
        <v>0</v>
      </c>
      <c r="F134" s="169">
        <f t="shared" si="1"/>
        <v>0</v>
      </c>
    </row>
    <row r="135" spans="1:6" ht="12.75" hidden="1" customHeight="1">
      <c r="B135" s="5" t="s">
        <v>845</v>
      </c>
      <c r="C135" s="7" t="s">
        <v>1423</v>
      </c>
      <c r="E135" s="182">
        <v>280</v>
      </c>
      <c r="F135" s="169">
        <f t="shared" si="1"/>
        <v>0</v>
      </c>
    </row>
    <row r="136" spans="1:6" ht="12.75" customHeight="1">
      <c r="E136" s="182">
        <v>0</v>
      </c>
      <c r="F136" s="169">
        <f t="shared" si="1"/>
        <v>0</v>
      </c>
    </row>
    <row r="137" spans="1:6" ht="12.75" customHeight="1">
      <c r="A137" s="148" t="s">
        <v>654</v>
      </c>
      <c r="B137" s="33" t="s">
        <v>406</v>
      </c>
      <c r="E137" s="182">
        <v>0</v>
      </c>
      <c r="F137" s="169">
        <f t="shared" si="1"/>
        <v>0</v>
      </c>
    </row>
    <row r="138" spans="1:6" ht="12.75" customHeight="1">
      <c r="B138" s="5" t="s">
        <v>1737</v>
      </c>
      <c r="E138" s="182">
        <v>0</v>
      </c>
      <c r="F138" s="169">
        <f t="shared" si="1"/>
        <v>0</v>
      </c>
    </row>
    <row r="139" spans="1:6" ht="25.5" customHeight="1">
      <c r="B139" s="5" t="s">
        <v>407</v>
      </c>
      <c r="E139" s="182">
        <v>0</v>
      </c>
      <c r="F139" s="169">
        <f t="shared" si="1"/>
        <v>0</v>
      </c>
    </row>
    <row r="140" spans="1:6" ht="6" customHeight="1">
      <c r="E140" s="182">
        <v>0</v>
      </c>
      <c r="F140" s="169">
        <f t="shared" si="1"/>
        <v>0</v>
      </c>
    </row>
    <row r="141" spans="1:6" ht="25.5" customHeight="1">
      <c r="B141" s="5" t="s">
        <v>1207</v>
      </c>
      <c r="E141" s="182">
        <v>0</v>
      </c>
      <c r="F141" s="169">
        <f t="shared" si="1"/>
        <v>0</v>
      </c>
    </row>
    <row r="142" spans="1:6" ht="6" customHeight="1">
      <c r="E142" s="182">
        <v>0</v>
      </c>
      <c r="F142" s="169">
        <f t="shared" si="1"/>
        <v>0</v>
      </c>
    </row>
    <row r="143" spans="1:6" ht="38.25">
      <c r="B143" s="5" t="s">
        <v>1921</v>
      </c>
      <c r="C143" s="7" t="s">
        <v>1739</v>
      </c>
      <c r="E143" s="182">
        <v>1000</v>
      </c>
      <c r="F143" s="169">
        <f t="shared" si="1"/>
        <v>0</v>
      </c>
    </row>
    <row r="144" spans="1:6" ht="6" customHeight="1">
      <c r="E144" s="182">
        <v>0</v>
      </c>
      <c r="F144" s="169">
        <f t="shared" si="1"/>
        <v>0</v>
      </c>
    </row>
    <row r="145" spans="1:6" ht="25.5" customHeight="1">
      <c r="B145" s="5" t="s">
        <v>924</v>
      </c>
      <c r="E145" s="182">
        <v>0</v>
      </c>
      <c r="F145" s="169">
        <f t="shared" si="1"/>
        <v>0</v>
      </c>
    </row>
    <row r="146" spans="1:6" ht="38.25">
      <c r="B146" s="5" t="s">
        <v>1922</v>
      </c>
      <c r="C146" s="7" t="s">
        <v>1739</v>
      </c>
      <c r="E146" s="182">
        <v>850</v>
      </c>
      <c r="F146" s="169">
        <f t="shared" si="1"/>
        <v>0</v>
      </c>
    </row>
    <row r="147" spans="1:6" ht="38.25" hidden="1" customHeight="1">
      <c r="B147" s="5" t="s">
        <v>1608</v>
      </c>
      <c r="E147" s="182">
        <v>0</v>
      </c>
      <c r="F147" s="169">
        <f t="shared" si="1"/>
        <v>0</v>
      </c>
    </row>
    <row r="148" spans="1:6" ht="25.5" hidden="1" customHeight="1">
      <c r="B148" s="5" t="s">
        <v>1011</v>
      </c>
      <c r="C148" s="7" t="s">
        <v>1423</v>
      </c>
      <c r="E148" s="182">
        <v>115</v>
      </c>
      <c r="F148" s="169">
        <f t="shared" si="1"/>
        <v>0</v>
      </c>
    </row>
    <row r="149" spans="1:6" ht="13.5" customHeight="1">
      <c r="C149" s="7" t="s">
        <v>236</v>
      </c>
      <c r="E149" s="182">
        <v>0</v>
      </c>
      <c r="F149" s="169">
        <f t="shared" si="1"/>
        <v>0</v>
      </c>
    </row>
    <row r="150" spans="1:6" ht="38.25" customHeight="1">
      <c r="A150" s="148" t="s">
        <v>834</v>
      </c>
      <c r="B150" s="33" t="s">
        <v>404</v>
      </c>
      <c r="E150" s="182">
        <v>0</v>
      </c>
      <c r="F150" s="169">
        <f t="shared" si="1"/>
        <v>0</v>
      </c>
    </row>
    <row r="151" spans="1:6" ht="25.5" customHeight="1">
      <c r="B151" s="19" t="s">
        <v>403</v>
      </c>
      <c r="E151" s="182">
        <v>0</v>
      </c>
      <c r="F151" s="169">
        <f t="shared" si="1"/>
        <v>0</v>
      </c>
    </row>
    <row r="152" spans="1:6" ht="51" customHeight="1">
      <c r="B152" s="19" t="s">
        <v>112</v>
      </c>
      <c r="E152" s="182">
        <v>0</v>
      </c>
      <c r="F152" s="169">
        <f t="shared" si="1"/>
        <v>0</v>
      </c>
    </row>
    <row r="153" spans="1:6" ht="51" customHeight="1">
      <c r="B153" s="19" t="s">
        <v>295</v>
      </c>
      <c r="E153" s="182">
        <v>0</v>
      </c>
      <c r="F153" s="169">
        <f t="shared" si="1"/>
        <v>0</v>
      </c>
    </row>
    <row r="154" spans="1:6" ht="12.75" customHeight="1">
      <c r="B154" s="5" t="s">
        <v>405</v>
      </c>
      <c r="E154" s="182">
        <v>0</v>
      </c>
      <c r="F154" s="169">
        <f t="shared" si="1"/>
        <v>0</v>
      </c>
    </row>
    <row r="155" spans="1:6" ht="38.25" customHeight="1">
      <c r="B155" s="19" t="s">
        <v>1271</v>
      </c>
      <c r="E155" s="182">
        <v>0</v>
      </c>
      <c r="F155" s="169">
        <f t="shared" si="1"/>
        <v>0</v>
      </c>
    </row>
    <row r="156" spans="1:6" ht="6" customHeight="1">
      <c r="E156" s="182">
        <v>0</v>
      </c>
      <c r="F156" s="169">
        <f t="shared" si="1"/>
        <v>0</v>
      </c>
    </row>
    <row r="157" spans="1:6" ht="12.75" customHeight="1">
      <c r="B157" s="164" t="s">
        <v>1007</v>
      </c>
      <c r="C157" s="7" t="s">
        <v>1423</v>
      </c>
      <c r="E157" s="182">
        <v>55</v>
      </c>
      <c r="F157" s="169">
        <f t="shared" si="1"/>
        <v>0</v>
      </c>
    </row>
    <row r="158" spans="1:6" ht="6" customHeight="1">
      <c r="E158" s="182">
        <v>0</v>
      </c>
      <c r="F158" s="169">
        <f t="shared" si="1"/>
        <v>0</v>
      </c>
    </row>
    <row r="159" spans="1:6" ht="12.75" hidden="1" customHeight="1">
      <c r="B159" s="5" t="s">
        <v>1272</v>
      </c>
      <c r="C159" s="7" t="s">
        <v>1423</v>
      </c>
      <c r="E159" s="182">
        <v>75</v>
      </c>
      <c r="F159" s="169">
        <f t="shared" si="1"/>
        <v>0</v>
      </c>
    </row>
    <row r="160" spans="1:6" ht="6" hidden="1" customHeight="1">
      <c r="E160" s="182">
        <v>0</v>
      </c>
      <c r="F160" s="169">
        <f t="shared" si="1"/>
        <v>0</v>
      </c>
    </row>
    <row r="161" spans="1:6" ht="12.75" hidden="1" customHeight="1">
      <c r="B161" s="5" t="s">
        <v>1273</v>
      </c>
      <c r="C161" s="7" t="s">
        <v>1423</v>
      </c>
      <c r="E161" s="182">
        <v>80</v>
      </c>
      <c r="F161" s="169">
        <f t="shared" si="1"/>
        <v>0</v>
      </c>
    </row>
    <row r="162" spans="1:6" ht="6" hidden="1" customHeight="1">
      <c r="B162" s="20"/>
      <c r="E162" s="182">
        <v>0</v>
      </c>
      <c r="F162" s="169">
        <f t="shared" si="1"/>
        <v>0</v>
      </c>
    </row>
    <row r="163" spans="1:6" ht="12.75" hidden="1" customHeight="1">
      <c r="B163" s="5" t="s">
        <v>402</v>
      </c>
      <c r="C163" s="7" t="s">
        <v>1423</v>
      </c>
      <c r="E163" s="182">
        <v>80</v>
      </c>
      <c r="F163" s="169">
        <f t="shared" si="1"/>
        <v>0</v>
      </c>
    </row>
    <row r="164" spans="1:6" ht="25.5" customHeight="1">
      <c r="A164" s="148" t="s">
        <v>1269</v>
      </c>
      <c r="B164" s="123" t="s">
        <v>411</v>
      </c>
      <c r="E164" s="182">
        <v>0</v>
      </c>
      <c r="F164" s="169">
        <f t="shared" ref="F164:F223" si="2">+D164*E164</f>
        <v>0</v>
      </c>
    </row>
    <row r="165" spans="1:6" ht="12.75" customHeight="1">
      <c r="B165" s="19" t="s">
        <v>846</v>
      </c>
      <c r="E165" s="182">
        <v>0</v>
      </c>
      <c r="F165" s="169">
        <f t="shared" si="2"/>
        <v>0</v>
      </c>
    </row>
    <row r="166" spans="1:6" ht="25.5" customHeight="1">
      <c r="B166" s="19" t="s">
        <v>1742</v>
      </c>
      <c r="E166" s="182">
        <v>0</v>
      </c>
      <c r="F166" s="169">
        <f t="shared" si="2"/>
        <v>0</v>
      </c>
    </row>
    <row r="167" spans="1:6" ht="25.5" customHeight="1">
      <c r="B167" s="19" t="s">
        <v>972</v>
      </c>
      <c r="E167" s="182">
        <v>0</v>
      </c>
      <c r="F167" s="169">
        <f t="shared" si="2"/>
        <v>0</v>
      </c>
    </row>
    <row r="168" spans="1:6" ht="6" customHeight="1">
      <c r="E168" s="182">
        <v>0</v>
      </c>
      <c r="F168" s="169">
        <f t="shared" si="2"/>
        <v>0</v>
      </c>
    </row>
    <row r="169" spans="1:6" ht="12.75" customHeight="1">
      <c r="B169" s="5" t="s">
        <v>973</v>
      </c>
      <c r="E169" s="182">
        <v>0</v>
      </c>
      <c r="F169" s="169">
        <f t="shared" si="2"/>
        <v>0</v>
      </c>
    </row>
    <row r="170" spans="1:6" ht="6" customHeight="1">
      <c r="E170" s="182">
        <v>0</v>
      </c>
      <c r="F170" s="169">
        <f t="shared" si="2"/>
        <v>0</v>
      </c>
    </row>
    <row r="171" spans="1:6" ht="12.75" customHeight="1">
      <c r="B171" s="5" t="s">
        <v>1450</v>
      </c>
      <c r="C171" s="7" t="s">
        <v>1739</v>
      </c>
      <c r="E171" s="182">
        <v>1150</v>
      </c>
      <c r="F171" s="169">
        <f t="shared" si="2"/>
        <v>0</v>
      </c>
    </row>
    <row r="172" spans="1:6" ht="12.75" customHeight="1">
      <c r="E172" s="182">
        <v>0</v>
      </c>
      <c r="F172" s="169">
        <f t="shared" si="2"/>
        <v>0</v>
      </c>
    </row>
    <row r="173" spans="1:6" ht="12.75" customHeight="1">
      <c r="B173" s="19"/>
      <c r="E173" s="182">
        <v>0</v>
      </c>
      <c r="F173" s="169">
        <f t="shared" si="2"/>
        <v>0</v>
      </c>
    </row>
    <row r="174" spans="1:6" ht="25.5">
      <c r="A174" s="150" t="s">
        <v>844</v>
      </c>
      <c r="B174" s="123" t="s">
        <v>928</v>
      </c>
      <c r="C174" s="122"/>
      <c r="D174" s="6"/>
      <c r="E174" s="182">
        <v>0</v>
      </c>
      <c r="F174" s="169">
        <f t="shared" si="2"/>
        <v>0</v>
      </c>
    </row>
    <row r="175" spans="1:6">
      <c r="A175" s="145"/>
      <c r="B175" s="120" t="s">
        <v>929</v>
      </c>
      <c r="C175" s="122"/>
      <c r="D175" s="6"/>
      <c r="E175" s="182">
        <v>0</v>
      </c>
      <c r="F175" s="169">
        <f t="shared" si="2"/>
        <v>0</v>
      </c>
    </row>
    <row r="176" spans="1:6" ht="25.5">
      <c r="A176" s="145"/>
      <c r="B176" s="120" t="s">
        <v>1742</v>
      </c>
      <c r="C176" s="122"/>
      <c r="D176" s="6"/>
      <c r="E176" s="182">
        <v>0</v>
      </c>
      <c r="F176" s="169">
        <f t="shared" si="2"/>
        <v>0</v>
      </c>
    </row>
    <row r="177" spans="1:6">
      <c r="A177" s="145"/>
      <c r="B177" s="120" t="s">
        <v>930</v>
      </c>
      <c r="C177" s="122"/>
      <c r="D177" s="6"/>
      <c r="E177" s="182">
        <v>0</v>
      </c>
      <c r="F177" s="169">
        <f t="shared" si="2"/>
        <v>0</v>
      </c>
    </row>
    <row r="178" spans="1:6">
      <c r="A178" s="145"/>
      <c r="B178" s="121" t="s">
        <v>948</v>
      </c>
      <c r="C178" s="122"/>
      <c r="D178" s="6"/>
      <c r="E178" s="182">
        <v>0</v>
      </c>
      <c r="F178" s="169">
        <f t="shared" si="2"/>
        <v>0</v>
      </c>
    </row>
    <row r="179" spans="1:6">
      <c r="A179" s="145"/>
      <c r="B179" s="121"/>
      <c r="C179" s="122"/>
      <c r="D179" s="6"/>
      <c r="E179" s="182">
        <v>0</v>
      </c>
      <c r="F179" s="169">
        <f t="shared" si="2"/>
        <v>0</v>
      </c>
    </row>
    <row r="180" spans="1:6">
      <c r="A180" s="145"/>
      <c r="B180" s="121" t="s">
        <v>256</v>
      </c>
      <c r="C180" s="122" t="s">
        <v>1739</v>
      </c>
      <c r="D180" s="6"/>
      <c r="E180" s="182">
        <v>850</v>
      </c>
      <c r="F180" s="169">
        <f t="shared" si="2"/>
        <v>0</v>
      </c>
    </row>
    <row r="181" spans="1:6">
      <c r="A181" s="145"/>
      <c r="B181" s="121" t="s">
        <v>257</v>
      </c>
      <c r="C181" s="122" t="s">
        <v>1739</v>
      </c>
      <c r="D181" s="6"/>
      <c r="E181" s="182">
        <v>1250</v>
      </c>
      <c r="F181" s="169">
        <f t="shared" si="2"/>
        <v>0</v>
      </c>
    </row>
    <row r="182" spans="1:6">
      <c r="A182" s="145"/>
      <c r="B182" s="121" t="s">
        <v>258</v>
      </c>
      <c r="C182" s="122" t="s">
        <v>1739</v>
      </c>
      <c r="D182" s="6"/>
      <c r="E182" s="182">
        <v>1120</v>
      </c>
      <c r="F182" s="169">
        <f t="shared" si="2"/>
        <v>0</v>
      </c>
    </row>
    <row r="183" spans="1:6">
      <c r="A183" s="145"/>
      <c r="B183" s="138"/>
      <c r="C183" s="122"/>
      <c r="D183" s="6"/>
      <c r="E183" s="182">
        <v>0</v>
      </c>
      <c r="F183" s="169">
        <f t="shared" si="2"/>
        <v>0</v>
      </c>
    </row>
    <row r="184" spans="1:6">
      <c r="A184" s="145"/>
      <c r="B184" s="138"/>
      <c r="C184" s="122"/>
      <c r="D184" s="6"/>
      <c r="E184" s="182">
        <v>0</v>
      </c>
      <c r="F184" s="169">
        <f t="shared" si="2"/>
        <v>0</v>
      </c>
    </row>
    <row r="185" spans="1:6" ht="25.5">
      <c r="A185" s="150" t="s">
        <v>847</v>
      </c>
      <c r="B185" s="123" t="s">
        <v>259</v>
      </c>
      <c r="C185" s="122"/>
      <c r="D185" s="6"/>
      <c r="E185" s="182">
        <v>0</v>
      </c>
      <c r="F185" s="169">
        <f t="shared" si="2"/>
        <v>0</v>
      </c>
    </row>
    <row r="186" spans="1:6">
      <c r="A186" s="145"/>
      <c r="B186" s="121" t="s">
        <v>846</v>
      </c>
      <c r="C186" s="122"/>
      <c r="D186" s="6"/>
      <c r="E186" s="182">
        <v>0</v>
      </c>
      <c r="F186" s="169">
        <f t="shared" si="2"/>
        <v>0</v>
      </c>
    </row>
    <row r="187" spans="1:6" ht="25.5">
      <c r="A187" s="145"/>
      <c r="B187" s="120" t="s">
        <v>1742</v>
      </c>
      <c r="C187" s="122"/>
      <c r="D187" s="6"/>
      <c r="E187" s="182">
        <v>0</v>
      </c>
      <c r="F187" s="169">
        <f t="shared" si="2"/>
        <v>0</v>
      </c>
    </row>
    <row r="188" spans="1:6">
      <c r="A188" s="145"/>
      <c r="B188" s="121" t="s">
        <v>299</v>
      </c>
      <c r="C188" s="122"/>
      <c r="D188" s="6"/>
      <c r="E188" s="182">
        <v>0</v>
      </c>
      <c r="F188" s="169">
        <f t="shared" si="2"/>
        <v>0</v>
      </c>
    </row>
    <row r="189" spans="1:6">
      <c r="A189" s="145"/>
      <c r="B189" s="121" t="s">
        <v>1038</v>
      </c>
      <c r="C189" s="122" t="s">
        <v>1739</v>
      </c>
      <c r="D189" s="6"/>
      <c r="E189" s="182">
        <v>1150</v>
      </c>
      <c r="F189" s="169">
        <f t="shared" si="2"/>
        <v>0</v>
      </c>
    </row>
    <row r="190" spans="1:6">
      <c r="A190" s="145"/>
      <c r="B190" s="121"/>
      <c r="C190" s="122"/>
      <c r="D190" s="6"/>
      <c r="E190" s="182">
        <v>0</v>
      </c>
      <c r="F190" s="169">
        <f t="shared" si="2"/>
        <v>0</v>
      </c>
    </row>
    <row r="191" spans="1:6" ht="25.5">
      <c r="A191" s="150" t="s">
        <v>408</v>
      </c>
      <c r="B191" s="123" t="s">
        <v>260</v>
      </c>
      <c r="C191" s="122"/>
      <c r="D191" s="6"/>
      <c r="E191" s="182">
        <v>0</v>
      </c>
      <c r="F191" s="169">
        <f t="shared" si="2"/>
        <v>0</v>
      </c>
    </row>
    <row r="192" spans="1:6" ht="25.5">
      <c r="A192" s="145"/>
      <c r="B192" s="120" t="s">
        <v>261</v>
      </c>
      <c r="C192" s="122"/>
      <c r="D192" s="6"/>
      <c r="E192" s="182">
        <v>0</v>
      </c>
      <c r="F192" s="169">
        <f t="shared" si="2"/>
        <v>0</v>
      </c>
    </row>
    <row r="193" spans="1:6">
      <c r="A193" s="145"/>
      <c r="B193" s="120" t="s">
        <v>262</v>
      </c>
      <c r="C193" s="122"/>
      <c r="D193" s="6"/>
      <c r="E193" s="182">
        <v>0</v>
      </c>
      <c r="F193" s="169">
        <f t="shared" si="2"/>
        <v>0</v>
      </c>
    </row>
    <row r="194" spans="1:6">
      <c r="A194" s="145"/>
      <c r="B194" s="139" t="s">
        <v>263</v>
      </c>
      <c r="C194" s="122"/>
      <c r="D194" s="6"/>
      <c r="E194" s="182">
        <v>0</v>
      </c>
      <c r="F194" s="169">
        <f t="shared" si="2"/>
        <v>0</v>
      </c>
    </row>
    <row r="195" spans="1:6" ht="38.25">
      <c r="A195" s="145"/>
      <c r="B195" s="139" t="s">
        <v>264</v>
      </c>
      <c r="C195" s="122"/>
      <c r="D195" s="6"/>
      <c r="E195" s="182">
        <v>0</v>
      </c>
      <c r="F195" s="169">
        <f t="shared" si="2"/>
        <v>0</v>
      </c>
    </row>
    <row r="196" spans="1:6" ht="25.5">
      <c r="A196" s="145"/>
      <c r="B196" s="139" t="s">
        <v>265</v>
      </c>
      <c r="C196" s="122"/>
      <c r="D196" s="6"/>
      <c r="E196" s="182">
        <v>0</v>
      </c>
      <c r="F196" s="169">
        <f t="shared" si="2"/>
        <v>0</v>
      </c>
    </row>
    <row r="197" spans="1:6">
      <c r="A197" s="145"/>
      <c r="B197" s="120" t="s">
        <v>266</v>
      </c>
      <c r="C197" s="122"/>
      <c r="D197" s="6"/>
      <c r="E197" s="182">
        <v>0</v>
      </c>
      <c r="F197" s="169">
        <f t="shared" si="2"/>
        <v>0</v>
      </c>
    </row>
    <row r="198" spans="1:6" ht="38.25">
      <c r="A198" s="145"/>
      <c r="B198" s="120" t="s">
        <v>1778</v>
      </c>
      <c r="C198" s="122"/>
      <c r="D198" s="6"/>
      <c r="E198" s="182">
        <v>0</v>
      </c>
      <c r="F198" s="169">
        <f t="shared" si="2"/>
        <v>0</v>
      </c>
    </row>
    <row r="199" spans="1:6" ht="25.5">
      <c r="A199" s="145"/>
      <c r="B199" s="121" t="s">
        <v>1779</v>
      </c>
      <c r="C199" s="122"/>
      <c r="D199" s="6"/>
      <c r="E199" s="182">
        <v>0</v>
      </c>
      <c r="F199" s="169">
        <f t="shared" si="2"/>
        <v>0</v>
      </c>
    </row>
    <row r="200" spans="1:6" ht="38.25">
      <c r="A200" s="145"/>
      <c r="B200" s="120" t="s">
        <v>1030</v>
      </c>
      <c r="C200" s="122"/>
      <c r="D200" s="6"/>
      <c r="E200" s="182">
        <v>0</v>
      </c>
      <c r="F200" s="169">
        <f t="shared" si="2"/>
        <v>0</v>
      </c>
    </row>
    <row r="201" spans="1:6" ht="25.5">
      <c r="A201" s="145"/>
      <c r="B201" s="120" t="s">
        <v>1031</v>
      </c>
      <c r="C201" s="122"/>
      <c r="D201" s="6"/>
      <c r="E201" s="182">
        <v>0</v>
      </c>
      <c r="F201" s="169">
        <f t="shared" si="2"/>
        <v>0</v>
      </c>
    </row>
    <row r="202" spans="1:6">
      <c r="A202" s="145"/>
      <c r="B202" s="121"/>
      <c r="C202" s="122"/>
      <c r="D202" s="6"/>
      <c r="E202" s="182">
        <v>0</v>
      </c>
      <c r="F202" s="169">
        <f t="shared" si="2"/>
        <v>0</v>
      </c>
    </row>
    <row r="203" spans="1:6">
      <c r="A203" s="145"/>
      <c r="B203" s="121" t="s">
        <v>1032</v>
      </c>
      <c r="C203" s="122" t="s">
        <v>292</v>
      </c>
      <c r="D203" s="6"/>
      <c r="E203" s="182">
        <v>1850</v>
      </c>
      <c r="F203" s="169">
        <f t="shared" si="2"/>
        <v>0</v>
      </c>
    </row>
    <row r="204" spans="1:6">
      <c r="A204" s="145"/>
      <c r="B204" s="121" t="s">
        <v>1033</v>
      </c>
      <c r="C204" s="122"/>
      <c r="D204" s="6"/>
      <c r="E204" s="182">
        <v>0</v>
      </c>
      <c r="F204" s="169">
        <f t="shared" si="2"/>
        <v>0</v>
      </c>
    </row>
    <row r="205" spans="1:6">
      <c r="A205" s="145"/>
      <c r="B205" s="140" t="s">
        <v>1034</v>
      </c>
      <c r="C205" s="122"/>
      <c r="D205" s="6"/>
      <c r="E205" s="182">
        <v>0</v>
      </c>
      <c r="F205" s="169">
        <f t="shared" si="2"/>
        <v>0</v>
      </c>
    </row>
    <row r="206" spans="1:6">
      <c r="A206" s="145"/>
      <c r="B206" s="140" t="s">
        <v>1035</v>
      </c>
      <c r="C206" s="122"/>
      <c r="D206" s="6"/>
      <c r="E206" s="182">
        <v>0</v>
      </c>
      <c r="F206" s="169">
        <f t="shared" si="2"/>
        <v>0</v>
      </c>
    </row>
    <row r="207" spans="1:6">
      <c r="A207" s="145"/>
      <c r="B207" s="140" t="s">
        <v>1036</v>
      </c>
      <c r="C207" s="122"/>
      <c r="D207" s="6"/>
      <c r="E207" s="182">
        <v>0</v>
      </c>
      <c r="F207" s="169">
        <f t="shared" si="2"/>
        <v>0</v>
      </c>
    </row>
    <row r="208" spans="1:6">
      <c r="A208" s="145"/>
      <c r="B208" s="140" t="s">
        <v>1037</v>
      </c>
      <c r="C208" s="122"/>
      <c r="D208" s="6"/>
      <c r="E208" s="182">
        <v>0</v>
      </c>
      <c r="F208" s="169">
        <f t="shared" si="2"/>
        <v>0</v>
      </c>
    </row>
    <row r="209" spans="1:6">
      <c r="A209" s="145"/>
      <c r="B209" s="140"/>
      <c r="C209" s="122"/>
      <c r="D209" s="6"/>
      <c r="E209" s="182">
        <v>0</v>
      </c>
      <c r="F209" s="169">
        <f t="shared" si="2"/>
        <v>0</v>
      </c>
    </row>
    <row r="210" spans="1:6" ht="25.5">
      <c r="A210" s="148" t="s">
        <v>409</v>
      </c>
      <c r="B210" s="123" t="s">
        <v>1008</v>
      </c>
      <c r="C210" s="122"/>
      <c r="D210" s="125"/>
      <c r="E210" s="182">
        <v>0</v>
      </c>
      <c r="F210" s="169">
        <f t="shared" si="2"/>
        <v>0</v>
      </c>
    </row>
    <row r="211" spans="1:6">
      <c r="A211" s="148"/>
      <c r="B211" s="142" t="s">
        <v>1009</v>
      </c>
      <c r="C211" s="122"/>
      <c r="D211" s="125"/>
      <c r="E211" s="182">
        <v>0</v>
      </c>
      <c r="F211" s="169">
        <f t="shared" si="2"/>
        <v>0</v>
      </c>
    </row>
    <row r="212" spans="1:6">
      <c r="B212" s="121" t="s">
        <v>1745</v>
      </c>
      <c r="C212" s="122"/>
      <c r="D212" s="125"/>
      <c r="E212" s="182">
        <v>0</v>
      </c>
      <c r="F212" s="169">
        <f t="shared" si="2"/>
        <v>0</v>
      </c>
    </row>
    <row r="213" spans="1:6" ht="25.5">
      <c r="B213" s="120" t="s">
        <v>1742</v>
      </c>
      <c r="C213" s="122"/>
      <c r="D213" s="125"/>
      <c r="E213" s="182">
        <v>0</v>
      </c>
      <c r="F213" s="169">
        <f t="shared" si="2"/>
        <v>0</v>
      </c>
    </row>
    <row r="214" spans="1:6" ht="25.5">
      <c r="B214" s="120" t="s">
        <v>400</v>
      </c>
      <c r="C214" s="122"/>
      <c r="D214" s="125"/>
      <c r="E214" s="182">
        <v>0</v>
      </c>
      <c r="F214" s="169">
        <f t="shared" si="2"/>
        <v>0</v>
      </c>
    </row>
    <row r="215" spans="1:6" ht="25.5">
      <c r="B215" s="121" t="s">
        <v>1122</v>
      </c>
      <c r="C215" s="122" t="s">
        <v>1739</v>
      </c>
      <c r="D215" s="125"/>
      <c r="E215" s="182">
        <v>1800</v>
      </c>
      <c r="F215" s="169">
        <f t="shared" si="2"/>
        <v>0</v>
      </c>
    </row>
    <row r="216" spans="1:6">
      <c r="A216" s="145"/>
      <c r="B216" s="140"/>
      <c r="C216" s="122"/>
      <c r="D216" s="124"/>
      <c r="E216" s="182">
        <v>0</v>
      </c>
      <c r="F216" s="169">
        <f t="shared" si="2"/>
        <v>0</v>
      </c>
    </row>
    <row r="217" spans="1:6" ht="38.25" customHeight="1">
      <c r="A217" s="146" t="s">
        <v>410</v>
      </c>
      <c r="B217" s="123" t="s">
        <v>538</v>
      </c>
      <c r="C217" s="122"/>
      <c r="D217" s="125"/>
      <c r="E217" s="182">
        <v>0</v>
      </c>
      <c r="F217" s="169">
        <f t="shared" si="2"/>
        <v>0</v>
      </c>
    </row>
    <row r="218" spans="1:6" ht="6" customHeight="1">
      <c r="E218" s="182">
        <v>0</v>
      </c>
      <c r="F218" s="169">
        <f t="shared" si="2"/>
        <v>0</v>
      </c>
    </row>
    <row r="219" spans="1:6" ht="25.5" customHeight="1">
      <c r="B219" s="5" t="s">
        <v>537</v>
      </c>
      <c r="E219" s="182">
        <v>0</v>
      </c>
      <c r="F219" s="169">
        <f t="shared" si="2"/>
        <v>0</v>
      </c>
    </row>
    <row r="220" spans="1:6" ht="6" customHeight="1">
      <c r="D220" s="125"/>
      <c r="E220" s="182">
        <v>0</v>
      </c>
      <c r="F220" s="169">
        <f t="shared" si="2"/>
        <v>0</v>
      </c>
    </row>
    <row r="221" spans="1:6" ht="12.75" customHeight="1">
      <c r="B221" s="5" t="s">
        <v>977</v>
      </c>
      <c r="C221" s="7" t="s">
        <v>979</v>
      </c>
      <c r="D221" s="125"/>
      <c r="E221" s="182">
        <v>6</v>
      </c>
      <c r="F221" s="169">
        <f t="shared" si="2"/>
        <v>0</v>
      </c>
    </row>
    <row r="222" spans="1:6" ht="6" customHeight="1">
      <c r="D222" s="125"/>
      <c r="E222" s="182">
        <v>0</v>
      </c>
      <c r="F222" s="169">
        <f t="shared" si="2"/>
        <v>0</v>
      </c>
    </row>
    <row r="223" spans="1:6" ht="12.75" customHeight="1">
      <c r="B223" s="5" t="s">
        <v>978</v>
      </c>
      <c r="C223" s="7" t="s">
        <v>979</v>
      </c>
      <c r="D223" s="125"/>
      <c r="E223" s="182">
        <v>6</v>
      </c>
      <c r="F223" s="169">
        <f t="shared" si="2"/>
        <v>0</v>
      </c>
    </row>
    <row r="224" spans="1:6" ht="12.75" customHeight="1">
      <c r="D224" s="125"/>
    </row>
    <row r="225" spans="2:6" ht="12.75" customHeight="1">
      <c r="B225" s="12"/>
      <c r="C225" s="9"/>
      <c r="E225" s="178"/>
      <c r="F225" s="187"/>
    </row>
    <row r="226" spans="2:6" ht="12.75" customHeight="1">
      <c r="B226" s="275" t="s">
        <v>283</v>
      </c>
      <c r="C226" s="276"/>
      <c r="D226" s="276"/>
      <c r="E226" s="277">
        <f>SUM(F29:F224)</f>
        <v>0</v>
      </c>
      <c r="F226" s="277"/>
    </row>
    <row r="227" spans="2:6" ht="12.75" customHeight="1"/>
    <row r="228" spans="2:6" ht="12.75" customHeight="1">
      <c r="D228" s="23">
        <f>+D45+D47+D49+D51+D53+D72+D82+D91+D98</f>
        <v>0</v>
      </c>
    </row>
    <row r="229" spans="2:6" ht="12.75" customHeight="1"/>
    <row r="230" spans="2:6" ht="12.75" customHeight="1"/>
    <row r="231" spans="2:6" ht="12.75" customHeight="1"/>
    <row r="232" spans="2:6" ht="12.75" customHeight="1"/>
    <row r="233" spans="2:6" ht="12.75" customHeight="1"/>
    <row r="234" spans="2:6" ht="12.75" customHeight="1"/>
    <row r="235" spans="2:6" ht="12.75" customHeight="1"/>
    <row r="236" spans="2:6" ht="12.75" customHeight="1"/>
    <row r="237" spans="2:6" ht="12.75" customHeight="1"/>
    <row r="238" spans="2:6" ht="12.75" customHeight="1"/>
    <row r="239" spans="2:6" ht="12.75" customHeight="1"/>
    <row r="240" spans="2:6"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sheetData>
  <mergeCells count="3">
    <mergeCell ref="A3:F3"/>
    <mergeCell ref="B226:D226"/>
    <mergeCell ref="E226:F226"/>
  </mergeCells>
  <phoneticPr fontId="0" type="noConversion"/>
  <pageMargins left="0.94488188976377963" right="0.15748031496062992" top="0.98425196850393704" bottom="0.98425196850393704" header="0.51181102362204722" footer="0.51181102362204722"/>
  <pageSetup paperSize="9" firstPageNumber="20" orientation="portrait" useFirstPageNumber="1" verticalDpi="300" r:id="rId1"/>
  <headerFooter alignWithMargins="0">
    <oddFooter>Troškovnik Stacionar,dil.A-B-C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8"/>
  <dimension ref="A1:G319"/>
  <sheetViews>
    <sheetView workbookViewId="0">
      <selection activeCell="D92" sqref="D92"/>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78" t="s">
        <v>802</v>
      </c>
      <c r="B3" s="279"/>
      <c r="C3" s="279"/>
      <c r="D3" s="279"/>
      <c r="E3" s="279"/>
      <c r="F3" s="279"/>
    </row>
    <row r="4" spans="1:7" ht="12.75" customHeight="1"/>
    <row r="5" spans="1:7" ht="63.75" customHeight="1">
      <c r="B5" s="19" t="s">
        <v>721</v>
      </c>
    </row>
    <row r="6" spans="1:7" ht="25.5" customHeight="1">
      <c r="B6" s="19" t="s">
        <v>489</v>
      </c>
    </row>
    <row r="7" spans="1:7" ht="38.25" customHeight="1">
      <c r="B7" s="19" t="s">
        <v>488</v>
      </c>
    </row>
    <row r="8" spans="1:7" ht="51" customHeight="1">
      <c r="B8" s="19" t="s">
        <v>495</v>
      </c>
    </row>
    <row r="9" spans="1:7" ht="38.25" customHeight="1">
      <c r="B9" s="19" t="s">
        <v>496</v>
      </c>
    </row>
    <row r="10" spans="1:7" ht="38.25" customHeight="1">
      <c r="B10" s="19" t="s">
        <v>497</v>
      </c>
    </row>
    <row r="11" spans="1:7" ht="38.25" customHeight="1">
      <c r="B11" s="19" t="s">
        <v>498</v>
      </c>
    </row>
    <row r="12" spans="1:7" ht="51" customHeight="1">
      <c r="B12" s="19" t="s">
        <v>301</v>
      </c>
    </row>
    <row r="13" spans="1:7" ht="25.5" customHeight="1">
      <c r="B13" s="19" t="s">
        <v>872</v>
      </c>
    </row>
    <row r="14" spans="1:7" ht="25.5" customHeight="1">
      <c r="B14" s="19" t="s">
        <v>873</v>
      </c>
    </row>
    <row r="15" spans="1:7" ht="38.25" customHeight="1">
      <c r="B15" s="19" t="s">
        <v>874</v>
      </c>
    </row>
    <row r="16" spans="1:7" ht="25.5" customHeight="1">
      <c r="B16" s="19" t="s">
        <v>875</v>
      </c>
    </row>
    <row r="17" spans="1:5" ht="25.5" customHeight="1">
      <c r="B17" s="19" t="s">
        <v>876</v>
      </c>
    </row>
    <row r="18" spans="1:5" ht="25.5" customHeight="1">
      <c r="B18" s="19" t="s">
        <v>877</v>
      </c>
    </row>
    <row r="19" spans="1:5" ht="25.5" customHeight="1">
      <c r="B19" s="19" t="s">
        <v>878</v>
      </c>
    </row>
    <row r="20" spans="1:5" ht="63.75" customHeight="1">
      <c r="B20" s="19" t="s">
        <v>0</v>
      </c>
    </row>
    <row r="21" spans="1:5" ht="51" customHeight="1">
      <c r="B21" s="19" t="s">
        <v>939</v>
      </c>
    </row>
    <row r="22" spans="1:5" ht="12.75" customHeight="1">
      <c r="B22" s="19"/>
    </row>
    <row r="23" spans="1:5" ht="12.75" customHeight="1">
      <c r="A23" s="36" t="s">
        <v>277</v>
      </c>
      <c r="B23" s="37" t="s">
        <v>1</v>
      </c>
    </row>
    <row r="24" spans="1:5" ht="25.5" customHeight="1">
      <c r="B24" s="19" t="s">
        <v>2</v>
      </c>
    </row>
    <row r="25" spans="1:5" ht="25.5" customHeight="1">
      <c r="B25" s="19" t="s">
        <v>1749</v>
      </c>
    </row>
    <row r="26" spans="1:5" ht="25.5" customHeight="1">
      <c r="B26" s="19" t="s">
        <v>920</v>
      </c>
    </row>
    <row r="27" spans="1:5" ht="12.75" customHeight="1">
      <c r="B27" s="19" t="s">
        <v>1073</v>
      </c>
    </row>
    <row r="28" spans="1:5" ht="38.25" customHeight="1">
      <c r="B28" s="19" t="s">
        <v>388</v>
      </c>
      <c r="E28" s="27"/>
    </row>
    <row r="29" spans="1:5" ht="38.25" customHeight="1">
      <c r="B29" s="19" t="s">
        <v>1136</v>
      </c>
    </row>
    <row r="30" spans="1:5" ht="6" customHeight="1"/>
    <row r="31" spans="1:5" ht="25.5" customHeight="1">
      <c r="B31" s="19" t="s">
        <v>982</v>
      </c>
    </row>
    <row r="32" spans="1:5" ht="6" customHeight="1"/>
    <row r="33" spans="1:7" ht="12.75" customHeight="1">
      <c r="B33" s="5" t="s">
        <v>1430</v>
      </c>
      <c r="C33" s="7" t="s">
        <v>1423</v>
      </c>
      <c r="D33" s="6">
        <v>278</v>
      </c>
      <c r="E33" s="8">
        <v>45</v>
      </c>
      <c r="F33" s="6">
        <f>+D33*E33</f>
        <v>12510</v>
      </c>
      <c r="G33" s="106">
        <v>45</v>
      </c>
    </row>
    <row r="34" spans="1:7" ht="12.75" customHeight="1">
      <c r="G34" s="106"/>
    </row>
    <row r="35" spans="1:7" ht="12.75" customHeight="1">
      <c r="A35" s="36" t="s">
        <v>280</v>
      </c>
      <c r="B35" s="36" t="s">
        <v>1431</v>
      </c>
      <c r="G35" s="106"/>
    </row>
    <row r="36" spans="1:7" ht="38.25" customHeight="1">
      <c r="B36" s="19" t="s">
        <v>1177</v>
      </c>
      <c r="G36" s="106"/>
    </row>
    <row r="37" spans="1:7" ht="25.5" customHeight="1">
      <c r="B37" s="19" t="s">
        <v>1178</v>
      </c>
      <c r="G37" s="106"/>
    </row>
    <row r="38" spans="1:7" ht="25.5" customHeight="1">
      <c r="B38" s="19" t="s">
        <v>1179</v>
      </c>
      <c r="G38" s="106"/>
    </row>
    <row r="39" spans="1:7" ht="38.25" customHeight="1">
      <c r="B39" s="19" t="s">
        <v>1136</v>
      </c>
      <c r="G39" s="106"/>
    </row>
    <row r="40" spans="1:7" ht="6" customHeight="1">
      <c r="B40" s="19"/>
      <c r="G40" s="106"/>
    </row>
    <row r="41" spans="1:7" ht="25.5" customHeight="1">
      <c r="B41" s="19" t="s">
        <v>1180</v>
      </c>
      <c r="G41" s="106"/>
    </row>
    <row r="42" spans="1:7" ht="6" customHeight="1">
      <c r="G42" s="106"/>
    </row>
    <row r="43" spans="1:7" ht="12.75" customHeight="1">
      <c r="B43" s="5" t="s">
        <v>1181</v>
      </c>
      <c r="C43" s="7" t="s">
        <v>1423</v>
      </c>
      <c r="D43" s="6">
        <v>278</v>
      </c>
      <c r="E43" s="8">
        <v>30</v>
      </c>
      <c r="F43" s="6">
        <f>+D43*E43</f>
        <v>8340</v>
      </c>
      <c r="G43" s="106">
        <v>30</v>
      </c>
    </row>
    <row r="44" spans="1:7" ht="12.75" customHeight="1">
      <c r="B44" s="19"/>
      <c r="G44" s="106"/>
    </row>
    <row r="45" spans="1:7" ht="12.75" customHeight="1">
      <c r="A45" s="36" t="s">
        <v>290</v>
      </c>
      <c r="B45" s="37" t="s">
        <v>1182</v>
      </c>
      <c r="G45" s="106"/>
    </row>
    <row r="46" spans="1:7" ht="38.25" customHeight="1">
      <c r="B46" s="19" t="s">
        <v>48</v>
      </c>
      <c r="G46" s="106"/>
    </row>
    <row r="47" spans="1:7" ht="12.75" customHeight="1">
      <c r="B47" s="19" t="s">
        <v>36</v>
      </c>
      <c r="G47" s="106"/>
    </row>
    <row r="48" spans="1:7" ht="12.75" customHeight="1">
      <c r="B48" s="19" t="s">
        <v>139</v>
      </c>
      <c r="G48" s="106"/>
    </row>
    <row r="49" spans="1:7" ht="38.25" customHeight="1">
      <c r="B49" s="19" t="s">
        <v>1136</v>
      </c>
      <c r="G49" s="106"/>
    </row>
    <row r="50" spans="1:7" ht="25.5" customHeight="1">
      <c r="B50" s="19" t="s">
        <v>1180</v>
      </c>
      <c r="G50" s="106"/>
    </row>
    <row r="51" spans="1:7" ht="6" customHeight="1">
      <c r="G51" s="106"/>
    </row>
    <row r="52" spans="1:7" ht="12.75" customHeight="1">
      <c r="B52" s="5" t="s">
        <v>1181</v>
      </c>
      <c r="C52" s="7" t="s">
        <v>1423</v>
      </c>
      <c r="D52" s="6">
        <v>278</v>
      </c>
      <c r="E52" s="8">
        <v>35</v>
      </c>
      <c r="F52" s="6">
        <f>+D52*E52</f>
        <v>9730</v>
      </c>
      <c r="G52" s="106">
        <v>35</v>
      </c>
    </row>
    <row r="53" spans="1:7" ht="12.75" customHeight="1">
      <c r="B53" s="19"/>
      <c r="G53" s="106"/>
    </row>
    <row r="54" spans="1:7" ht="12.75" customHeight="1">
      <c r="A54" s="36" t="s">
        <v>291</v>
      </c>
      <c r="B54" s="37" t="s">
        <v>1194</v>
      </c>
      <c r="G54" s="106"/>
    </row>
    <row r="55" spans="1:7" ht="25.5" customHeight="1">
      <c r="B55" s="19" t="s">
        <v>113</v>
      </c>
      <c r="G55" s="106"/>
    </row>
    <row r="56" spans="1:7" ht="25.5" customHeight="1">
      <c r="B56" s="19" t="s">
        <v>118</v>
      </c>
      <c r="G56" s="106"/>
    </row>
    <row r="57" spans="1:7" ht="12.75" customHeight="1">
      <c r="B57" s="19" t="s">
        <v>116</v>
      </c>
      <c r="G57" s="106"/>
    </row>
    <row r="58" spans="1:7" ht="25.5" customHeight="1">
      <c r="B58" s="19" t="s">
        <v>114</v>
      </c>
      <c r="G58" s="106"/>
    </row>
    <row r="59" spans="1:7" ht="25.5" customHeight="1">
      <c r="B59" s="19" t="s">
        <v>117</v>
      </c>
      <c r="G59" s="106"/>
    </row>
    <row r="60" spans="1:7" ht="6" customHeight="1">
      <c r="B60" s="19"/>
      <c r="G60" s="106"/>
    </row>
    <row r="61" spans="1:7" ht="12.75" customHeight="1">
      <c r="B61" s="19" t="s">
        <v>115</v>
      </c>
      <c r="C61" s="7" t="s">
        <v>1423</v>
      </c>
      <c r="D61" s="6">
        <v>1425</v>
      </c>
      <c r="E61" s="8">
        <v>25</v>
      </c>
      <c r="F61" s="6">
        <f>+D61*E61</f>
        <v>35625</v>
      </c>
      <c r="G61" s="106">
        <v>25</v>
      </c>
    </row>
    <row r="62" spans="1:7" ht="12.75" customHeight="1">
      <c r="B62" s="19"/>
      <c r="G62" s="106"/>
    </row>
    <row r="63" spans="1:7" ht="12.75" customHeight="1">
      <c r="B63" s="19"/>
      <c r="G63" s="106"/>
    </row>
    <row r="64" spans="1:7" ht="12.75" customHeight="1">
      <c r="B64" s="19"/>
    </row>
    <row r="65" spans="2:6" ht="12.75" customHeight="1">
      <c r="B65" s="19"/>
    </row>
    <row r="66" spans="2:6" ht="12.75" customHeight="1">
      <c r="B66" s="30"/>
      <c r="C66" s="9"/>
      <c r="D66" s="10"/>
      <c r="E66" s="11"/>
      <c r="F66" s="10"/>
    </row>
    <row r="67" spans="2:6" ht="12.75" customHeight="1">
      <c r="B67" s="275" t="s">
        <v>286</v>
      </c>
      <c r="C67" s="276"/>
      <c r="D67" s="276"/>
      <c r="E67" s="277">
        <f>SUM(F29:F65)</f>
        <v>66205</v>
      </c>
      <c r="F67" s="277"/>
    </row>
    <row r="68" spans="2:6" ht="12.75" customHeight="1"/>
    <row r="69" spans="2:6" ht="12.75" customHeight="1"/>
    <row r="70" spans="2:6" ht="12.75" customHeight="1"/>
    <row r="71" spans="2:6" ht="12.75" customHeight="1"/>
    <row r="72" spans="2:6" ht="12.75" customHeight="1"/>
    <row r="73" spans="2:6" ht="12.75" customHeight="1"/>
    <row r="74" spans="2:6" ht="12.75" customHeight="1"/>
    <row r="75" spans="2:6" ht="12.75" customHeight="1"/>
    <row r="76" spans="2:6" ht="12.75" customHeight="1"/>
    <row r="77" spans="2:6" ht="12.75" customHeight="1"/>
    <row r="78" spans="2:6" ht="12.75" customHeight="1"/>
    <row r="79" spans="2:6" ht="12.75" customHeight="1"/>
    <row r="80" spans="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sheetData>
  <mergeCells count="3">
    <mergeCell ref="A3:F3"/>
    <mergeCell ref="B67:D67"/>
    <mergeCell ref="E67:F6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dimension ref="A1:G412"/>
  <sheetViews>
    <sheetView topLeftCell="A34"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425781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78" t="s">
        <v>803</v>
      </c>
      <c r="B3" s="279"/>
      <c r="C3" s="279"/>
      <c r="D3" s="279"/>
      <c r="E3" s="279"/>
      <c r="F3" s="279"/>
    </row>
    <row r="4" spans="1:7" ht="12.75" customHeight="1"/>
    <row r="5" spans="1:7" ht="25.5" customHeight="1">
      <c r="B5" s="19" t="s">
        <v>1425</v>
      </c>
    </row>
    <row r="6" spans="1:7" ht="25.5" customHeight="1">
      <c r="B6" s="19" t="s">
        <v>1426</v>
      </c>
    </row>
    <row r="7" spans="1:7" ht="25.5" customHeight="1">
      <c r="B7" s="19" t="s">
        <v>1427</v>
      </c>
    </row>
    <row r="8" spans="1:7" ht="25.5" customHeight="1">
      <c r="B8" s="19" t="s">
        <v>1428</v>
      </c>
    </row>
    <row r="9" spans="1:7" ht="51" customHeight="1">
      <c r="B9" s="19" t="s">
        <v>1429</v>
      </c>
    </row>
    <row r="10" spans="1:7" ht="102" customHeight="1">
      <c r="B10" s="19" t="s">
        <v>1384</v>
      </c>
    </row>
    <row r="11" spans="1:7" ht="12.75" customHeight="1">
      <c r="B11" s="19"/>
    </row>
    <row r="12" spans="1:7" ht="12.75" customHeight="1">
      <c r="B12" s="19"/>
    </row>
    <row r="13" spans="1:7" ht="25.5" customHeight="1">
      <c r="A13" s="36" t="s">
        <v>277</v>
      </c>
      <c r="B13" s="37" t="s">
        <v>932</v>
      </c>
    </row>
    <row r="14" spans="1:7" ht="12.75" customHeight="1">
      <c r="B14" s="19" t="s">
        <v>933</v>
      </c>
    </row>
    <row r="15" spans="1:7" ht="12.75" customHeight="1">
      <c r="B15" s="19" t="s">
        <v>934</v>
      </c>
    </row>
    <row r="16" spans="1:7" ht="38.25" customHeight="1">
      <c r="B16" s="19" t="s">
        <v>462</v>
      </c>
    </row>
    <row r="17" spans="1:7" ht="38.25" customHeight="1">
      <c r="B17" s="19" t="s">
        <v>24</v>
      </c>
    </row>
    <row r="18" spans="1:7" ht="51" customHeight="1">
      <c r="B18" s="19" t="s">
        <v>37</v>
      </c>
    </row>
    <row r="19" spans="1:7" ht="25.5" customHeight="1">
      <c r="B19" s="19" t="s">
        <v>127</v>
      </c>
    </row>
    <row r="20" spans="1:7" ht="25.5" customHeight="1">
      <c r="B20" s="5" t="s">
        <v>525</v>
      </c>
      <c r="G20" s="106"/>
    </row>
    <row r="21" spans="1:7" ht="6" customHeight="1">
      <c r="B21" s="19"/>
      <c r="G21" s="106"/>
    </row>
    <row r="22" spans="1:7" ht="12.75" customHeight="1">
      <c r="B22" s="20" t="s">
        <v>526</v>
      </c>
      <c r="C22" s="7" t="s">
        <v>1423</v>
      </c>
      <c r="D22" s="6">
        <v>278</v>
      </c>
      <c r="E22" s="8">
        <v>140</v>
      </c>
      <c r="F22" s="6">
        <f>+D22*E22</f>
        <v>38920</v>
      </c>
      <c r="G22" s="106">
        <v>140</v>
      </c>
    </row>
    <row r="23" spans="1:7" ht="6" customHeight="1">
      <c r="G23" s="106"/>
    </row>
    <row r="24" spans="1:7" ht="12.75" customHeight="1">
      <c r="B24" s="20" t="s">
        <v>527</v>
      </c>
      <c r="C24" s="7" t="s">
        <v>289</v>
      </c>
      <c r="D24" s="6">
        <v>71</v>
      </c>
      <c r="E24" s="8">
        <v>50</v>
      </c>
      <c r="F24" s="6">
        <f>+D24*E24</f>
        <v>3550</v>
      </c>
      <c r="G24" s="106">
        <v>50</v>
      </c>
    </row>
    <row r="25" spans="1:7" ht="6" customHeight="1">
      <c r="G25" s="106"/>
    </row>
    <row r="26" spans="1:7" ht="12.75" customHeight="1">
      <c r="B26" s="20" t="s">
        <v>528</v>
      </c>
      <c r="C26" s="7" t="s">
        <v>292</v>
      </c>
      <c r="D26" s="6">
        <v>35</v>
      </c>
      <c r="E26" s="8">
        <v>15</v>
      </c>
      <c r="F26" s="6">
        <f>+D26*E26</f>
        <v>525</v>
      </c>
      <c r="G26" s="106">
        <v>15</v>
      </c>
    </row>
    <row r="27" spans="1:7" ht="12.75" customHeight="1">
      <c r="B27" s="20"/>
      <c r="G27" s="106"/>
    </row>
    <row r="28" spans="1:7" ht="12.75" customHeight="1">
      <c r="B28" s="19"/>
      <c r="G28" s="106"/>
    </row>
    <row r="29" spans="1:7" ht="25.5" customHeight="1">
      <c r="A29" s="36" t="s">
        <v>280</v>
      </c>
      <c r="B29" s="37" t="s">
        <v>1018</v>
      </c>
      <c r="G29" s="106"/>
    </row>
    <row r="30" spans="1:7" ht="38.25" customHeight="1">
      <c r="B30" s="19" t="s">
        <v>1734</v>
      </c>
      <c r="G30" s="106"/>
    </row>
    <row r="31" spans="1:7" ht="12.75" customHeight="1">
      <c r="B31" s="5" t="s">
        <v>38</v>
      </c>
      <c r="G31" s="106"/>
    </row>
    <row r="32" spans="1:7" ht="38.25" customHeight="1">
      <c r="B32" s="20" t="s">
        <v>39</v>
      </c>
      <c r="G32" s="106"/>
    </row>
    <row r="33" spans="2:7" ht="25.5" customHeight="1">
      <c r="B33" s="20" t="s">
        <v>521</v>
      </c>
      <c r="G33" s="106"/>
    </row>
    <row r="34" spans="2:7" ht="12.75" customHeight="1">
      <c r="B34" s="22" t="s">
        <v>522</v>
      </c>
      <c r="G34" s="106"/>
    </row>
    <row r="35" spans="2:7" ht="25.5" customHeight="1">
      <c r="B35" s="22" t="s">
        <v>523</v>
      </c>
      <c r="G35" s="106"/>
    </row>
    <row r="36" spans="2:7" ht="25.5" customHeight="1">
      <c r="B36" s="22" t="s">
        <v>524</v>
      </c>
      <c r="G36" s="106"/>
    </row>
    <row r="37" spans="2:7" ht="25.5" customHeight="1">
      <c r="B37" s="5" t="s">
        <v>525</v>
      </c>
      <c r="G37" s="106"/>
    </row>
    <row r="38" spans="2:7" ht="6" customHeight="1">
      <c r="G38" s="106"/>
    </row>
    <row r="39" spans="2:7" ht="12.75" customHeight="1">
      <c r="B39" s="5" t="s">
        <v>1735</v>
      </c>
      <c r="C39" s="7" t="s">
        <v>289</v>
      </c>
      <c r="D39" s="6">
        <v>63.3</v>
      </c>
      <c r="E39" s="8">
        <v>70</v>
      </c>
      <c r="F39" s="6">
        <f>+D39*E39</f>
        <v>4431</v>
      </c>
      <c r="G39" s="106">
        <v>70</v>
      </c>
    </row>
    <row r="40" spans="2:7" ht="12.75" customHeight="1">
      <c r="B40" s="20"/>
      <c r="G40" s="106"/>
    </row>
    <row r="41" spans="2:7" ht="12.75" customHeight="1">
      <c r="G41" s="106"/>
    </row>
    <row r="42" spans="2:7" ht="12.75" customHeight="1">
      <c r="G42" s="106"/>
    </row>
    <row r="43" spans="2:7" ht="12.75" customHeight="1">
      <c r="B43" s="12"/>
      <c r="C43" s="9"/>
      <c r="D43" s="10"/>
      <c r="E43" s="11"/>
      <c r="F43" s="10"/>
    </row>
    <row r="44" spans="2:7" ht="12.75" customHeight="1">
      <c r="B44" s="275" t="s">
        <v>287</v>
      </c>
      <c r="C44" s="276"/>
      <c r="D44" s="276"/>
      <c r="E44" s="277">
        <f>SUM(F10:F42)</f>
        <v>47426</v>
      </c>
      <c r="F44" s="277"/>
    </row>
    <row r="45" spans="2:7" ht="12.75" customHeight="1"/>
    <row r="46" spans="2:7" ht="12.75" customHeight="1"/>
    <row r="47" spans="2:7" ht="12.75" customHeight="1"/>
    <row r="48" spans="2: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sheetData>
  <mergeCells count="3">
    <mergeCell ref="A3:F3"/>
    <mergeCell ref="B44:D44"/>
    <mergeCell ref="E44:F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3"/>
  <dimension ref="A1:F49"/>
  <sheetViews>
    <sheetView topLeftCell="A34" workbookViewId="0">
      <selection activeCell="G34" sqref="G1:K65536"/>
    </sheetView>
  </sheetViews>
  <sheetFormatPr defaultRowHeight="12.75"/>
  <cols>
    <col min="1" max="1" width="6.140625" style="149"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27" t="s">
        <v>273</v>
      </c>
      <c r="B1" s="2" t="s">
        <v>274</v>
      </c>
      <c r="C1" s="3" t="s">
        <v>275</v>
      </c>
      <c r="D1" s="3" t="s">
        <v>276</v>
      </c>
      <c r="E1" s="3" t="s">
        <v>278</v>
      </c>
      <c r="F1" s="108" t="s">
        <v>279</v>
      </c>
    </row>
    <row r="3" spans="1:6">
      <c r="A3" s="278" t="s">
        <v>645</v>
      </c>
      <c r="B3" s="279"/>
      <c r="C3" s="279"/>
      <c r="D3" s="279"/>
      <c r="E3" s="279"/>
      <c r="F3" s="279"/>
    </row>
    <row r="4" spans="1:6" ht="12.75" customHeight="1">
      <c r="B4" s="19"/>
    </row>
    <row r="5" spans="1:6" ht="76.5" customHeight="1">
      <c r="B5" s="19" t="s">
        <v>1016</v>
      </c>
    </row>
    <row r="6" spans="1:6" ht="63.75" customHeight="1">
      <c r="B6" s="19" t="s">
        <v>1017</v>
      </c>
    </row>
    <row r="7" spans="1:6" ht="76.5" customHeight="1">
      <c r="B7" s="19" t="s">
        <v>649</v>
      </c>
    </row>
    <row r="8" spans="1:6" ht="38.25" customHeight="1">
      <c r="B8" s="19" t="s">
        <v>650</v>
      </c>
    </row>
    <row r="9" spans="1:6" ht="51" customHeight="1">
      <c r="B9" s="19" t="s">
        <v>651</v>
      </c>
    </row>
    <row r="10" spans="1:6" ht="51" customHeight="1">
      <c r="B10" s="19" t="s">
        <v>652</v>
      </c>
    </row>
    <row r="11" spans="1:6" ht="25.5" customHeight="1">
      <c r="B11" s="19" t="s">
        <v>777</v>
      </c>
    </row>
    <row r="12" spans="1:6" ht="25.5" customHeight="1">
      <c r="B12" s="19" t="s">
        <v>778</v>
      </c>
    </row>
    <row r="13" spans="1:6" ht="38.25" customHeight="1">
      <c r="B13" s="19" t="s">
        <v>1655</v>
      </c>
    </row>
    <row r="14" spans="1:6" ht="38.25" customHeight="1">
      <c r="B14" s="19" t="s">
        <v>1641</v>
      </c>
    </row>
    <row r="15" spans="1:6" ht="127.5" customHeight="1">
      <c r="B15" s="19" t="s">
        <v>267</v>
      </c>
    </row>
    <row r="16" spans="1:6" ht="12.75" customHeight="1">
      <c r="B16" s="22"/>
    </row>
    <row r="17" spans="1:2" ht="25.5" customHeight="1">
      <c r="B17" s="19" t="s">
        <v>1656</v>
      </c>
    </row>
    <row r="18" spans="1:2" ht="38.25" customHeight="1">
      <c r="B18" s="19" t="s">
        <v>1657</v>
      </c>
    </row>
    <row r="19" spans="1:2" ht="25.5" customHeight="1">
      <c r="B19" s="22" t="s">
        <v>1658</v>
      </c>
    </row>
    <row r="20" spans="1:2" ht="12.75" customHeight="1">
      <c r="B20" s="22" t="s">
        <v>1664</v>
      </c>
    </row>
    <row r="21" spans="1:2" ht="12.75" customHeight="1">
      <c r="B21" s="22" t="s">
        <v>1659</v>
      </c>
    </row>
    <row r="22" spans="1:2" ht="12.75" customHeight="1">
      <c r="B22" s="22" t="s">
        <v>1660</v>
      </c>
    </row>
    <row r="23" spans="1:2" ht="12.75" customHeight="1">
      <c r="B23" s="22" t="s">
        <v>1661</v>
      </c>
    </row>
    <row r="24" spans="1:2" ht="12.75" customHeight="1">
      <c r="B24" s="22" t="s">
        <v>1662</v>
      </c>
    </row>
    <row r="25" spans="1:2" ht="12.75" customHeight="1">
      <c r="B25" s="22" t="s">
        <v>1663</v>
      </c>
    </row>
    <row r="26" spans="1:2" ht="12.75" customHeight="1">
      <c r="B26" s="19"/>
    </row>
    <row r="27" spans="1:2" ht="12.75" customHeight="1">
      <c r="B27" s="19"/>
    </row>
    <row r="28" spans="1:2" ht="12.75" customHeight="1">
      <c r="A28" s="146" t="s">
        <v>277</v>
      </c>
      <c r="B28" s="130" t="s">
        <v>245</v>
      </c>
    </row>
    <row r="29" spans="1:2" ht="25.5" customHeight="1">
      <c r="B29" s="19" t="s">
        <v>246</v>
      </c>
    </row>
    <row r="30" spans="1:2" ht="25.5" customHeight="1">
      <c r="B30" s="19" t="s">
        <v>1158</v>
      </c>
    </row>
    <row r="31" spans="1:2" ht="25.5" customHeight="1">
      <c r="B31" s="19" t="s">
        <v>1159</v>
      </c>
    </row>
    <row r="32" spans="1:2" ht="25.5" customHeight="1">
      <c r="B32" s="19" t="s">
        <v>1160</v>
      </c>
    </row>
    <row r="33" spans="1:6" ht="51" customHeight="1">
      <c r="B33" s="19" t="s">
        <v>1319</v>
      </c>
    </row>
    <row r="34" spans="1:6" ht="38.25" customHeight="1">
      <c r="B34" s="19" t="s">
        <v>1636</v>
      </c>
    </row>
    <row r="35" spans="1:6" ht="12.75" customHeight="1">
      <c r="B35" s="19" t="s">
        <v>469</v>
      </c>
    </row>
    <row r="36" spans="1:6" ht="25.5" customHeight="1">
      <c r="B36" s="19" t="s">
        <v>1637</v>
      </c>
    </row>
    <row r="37" spans="1:6" ht="6" customHeight="1">
      <c r="B37" s="19"/>
    </row>
    <row r="38" spans="1:6" ht="12.75" customHeight="1">
      <c r="B38" s="19" t="s">
        <v>1638</v>
      </c>
    </row>
    <row r="39" spans="1:6" ht="6" customHeight="1">
      <c r="B39" s="19"/>
    </row>
    <row r="40" spans="1:6" ht="12.75" customHeight="1">
      <c r="B40" s="19" t="s">
        <v>1551</v>
      </c>
    </row>
    <row r="41" spans="1:6" ht="12.75" customHeight="1">
      <c r="B41" s="22" t="s">
        <v>1639</v>
      </c>
    </row>
    <row r="42" spans="1:6" ht="12.75" customHeight="1">
      <c r="B42" s="22" t="s">
        <v>1640</v>
      </c>
      <c r="C42" s="7" t="s">
        <v>289</v>
      </c>
      <c r="E42" s="8">
        <v>130</v>
      </c>
      <c r="F42" s="6">
        <f>+D42*E42</f>
        <v>0</v>
      </c>
    </row>
    <row r="43" spans="1:6" ht="12.75" customHeight="1">
      <c r="B43" s="22"/>
    </row>
    <row r="44" spans="1:6" ht="12.75" customHeight="1">
      <c r="A44" s="149" t="s">
        <v>280</v>
      </c>
      <c r="B44" s="33" t="s">
        <v>119</v>
      </c>
    </row>
    <row r="45" spans="1:6" ht="25.5">
      <c r="B45" s="19" t="s">
        <v>1582</v>
      </c>
    </row>
    <row r="46" spans="1:6" ht="12.75" customHeight="1">
      <c r="B46" s="19" t="s">
        <v>1581</v>
      </c>
    </row>
    <row r="47" spans="1:6" ht="12.75" customHeight="1">
      <c r="B47" s="19" t="s">
        <v>120</v>
      </c>
      <c r="C47" s="7" t="s">
        <v>289</v>
      </c>
      <c r="E47" s="8">
        <v>200</v>
      </c>
      <c r="F47" s="6">
        <f>+D47*E47</f>
        <v>0</v>
      </c>
    </row>
    <row r="48" spans="1:6">
      <c r="B48" s="30"/>
      <c r="C48" s="9"/>
      <c r="D48" s="10"/>
      <c r="E48" s="11"/>
      <c r="F48" s="10"/>
    </row>
    <row r="49" spans="2:6">
      <c r="B49" s="275" t="s">
        <v>288</v>
      </c>
      <c r="C49" s="276"/>
      <c r="D49" s="276"/>
      <c r="E49" s="277">
        <f>SUM(F27:F48)</f>
        <v>0</v>
      </c>
      <c r="F49" s="277"/>
    </row>
  </sheetData>
  <mergeCells count="3">
    <mergeCell ref="A3:F3"/>
    <mergeCell ref="B49:D49"/>
    <mergeCell ref="E49:F49"/>
  </mergeCells>
  <phoneticPr fontId="0" type="noConversion"/>
  <pageMargins left="0.94488188976377963" right="0.15748031496062992" top="0.98425196850393704" bottom="0.98425196850393704" header="0.51181102362204722" footer="0.51181102362204722"/>
  <pageSetup paperSize="9" firstPageNumber="45" orientation="portrait" useFirstPageNumber="1" horizontalDpi="300" verticalDpi="300" r:id="rId1"/>
  <headerFooter alignWithMargins="0">
    <oddHeader>&amp;F</oddHeader>
    <oddFooter>Troškovnik Stacionar,dil.A-B-C</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G31"/>
  <sheetViews>
    <sheetView workbookViewId="0">
      <selection activeCell="E7" sqref="E7"/>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78" t="s">
        <v>1305</v>
      </c>
      <c r="B3" s="279"/>
      <c r="C3" s="279"/>
      <c r="D3" s="279"/>
      <c r="E3" s="279"/>
      <c r="F3" s="279"/>
    </row>
    <row r="4" spans="1:7" ht="12.75" customHeight="1"/>
    <row r="5" spans="1:7" ht="38.25" customHeight="1">
      <c r="B5" s="19" t="s">
        <v>480</v>
      </c>
    </row>
    <row r="6" spans="1:7" ht="12.75" customHeight="1">
      <c r="B6" s="19" t="s">
        <v>481</v>
      </c>
    </row>
    <row r="7" spans="1:7" ht="63.75" customHeight="1">
      <c r="B7" s="19" t="s">
        <v>1774</v>
      </c>
    </row>
    <row r="8" spans="1:7" ht="25.5" customHeight="1">
      <c r="B8" s="19" t="s">
        <v>1775</v>
      </c>
    </row>
    <row r="9" spans="1:7" ht="89.25" customHeight="1">
      <c r="B9" s="19" t="s">
        <v>1304</v>
      </c>
    </row>
    <row r="10" spans="1:7" ht="12.75" customHeight="1">
      <c r="B10" s="19"/>
    </row>
    <row r="11" spans="1:7" ht="12.75" customHeight="1">
      <c r="B11" s="20"/>
    </row>
    <row r="12" spans="1:7" ht="12.75" customHeight="1">
      <c r="A12" s="36" t="s">
        <v>277</v>
      </c>
      <c r="B12" s="36" t="s">
        <v>989</v>
      </c>
    </row>
    <row r="13" spans="1:7" ht="25.5" customHeight="1">
      <c r="B13" s="19" t="s">
        <v>1019</v>
      </c>
    </row>
    <row r="14" spans="1:7" ht="25.5" customHeight="1">
      <c r="B14" s="19" t="s">
        <v>1024</v>
      </c>
    </row>
    <row r="15" spans="1:7" ht="12.75" customHeight="1">
      <c r="B15" s="5" t="s">
        <v>1020</v>
      </c>
    </row>
    <row r="16" spans="1:7" ht="25.5" customHeight="1">
      <c r="B16" s="19" t="s">
        <v>1021</v>
      </c>
      <c r="G16" s="106"/>
    </row>
    <row r="17" spans="1:7" ht="12.75" customHeight="1">
      <c r="G17" s="106"/>
    </row>
    <row r="18" spans="1:7" ht="12.75" customHeight="1">
      <c r="B18" s="19" t="s">
        <v>991</v>
      </c>
      <c r="C18" s="7" t="s">
        <v>1423</v>
      </c>
      <c r="D18" s="6">
        <v>9</v>
      </c>
      <c r="E18" s="8">
        <v>180</v>
      </c>
      <c r="F18" s="6">
        <f>+D18*E18</f>
        <v>1620</v>
      </c>
      <c r="G18" s="106">
        <v>180</v>
      </c>
    </row>
    <row r="19" spans="1:7" ht="12.75" customHeight="1">
      <c r="B19" s="19"/>
      <c r="G19" s="106"/>
    </row>
    <row r="20" spans="1:7" ht="12.75" customHeight="1">
      <c r="G20" s="106"/>
    </row>
    <row r="21" spans="1:7" ht="12.75" customHeight="1">
      <c r="A21" s="36" t="s">
        <v>280</v>
      </c>
      <c r="B21" s="37" t="s">
        <v>990</v>
      </c>
      <c r="G21" s="106"/>
    </row>
    <row r="22" spans="1:7" ht="25.5" customHeight="1">
      <c r="B22" s="19" t="s">
        <v>1022</v>
      </c>
      <c r="G22" s="106"/>
    </row>
    <row r="23" spans="1:7" ht="12.75" customHeight="1">
      <c r="B23" s="19" t="s">
        <v>1023</v>
      </c>
      <c r="E23" s="27"/>
      <c r="G23" s="107"/>
    </row>
    <row r="24" spans="1:7" ht="12.75" customHeight="1">
      <c r="B24" s="19"/>
      <c r="G24" s="106"/>
    </row>
    <row r="25" spans="1:7" ht="12.75" customHeight="1">
      <c r="B25" s="19" t="s">
        <v>992</v>
      </c>
      <c r="C25" s="7" t="s">
        <v>289</v>
      </c>
      <c r="D25" s="6">
        <v>11.2</v>
      </c>
      <c r="E25" s="8">
        <v>25</v>
      </c>
      <c r="F25" s="6">
        <f>+D25*E25</f>
        <v>280</v>
      </c>
      <c r="G25" s="106">
        <v>25</v>
      </c>
    </row>
    <row r="26" spans="1:7" ht="12.75" customHeight="1">
      <c r="G26" s="106"/>
    </row>
    <row r="27" spans="1:7" ht="12.75" customHeight="1">
      <c r="B27" s="19"/>
      <c r="G27" s="106"/>
    </row>
    <row r="28" spans="1:7" ht="12.75" customHeight="1">
      <c r="B28" s="20"/>
      <c r="G28" s="106"/>
    </row>
    <row r="29" spans="1:7" ht="12.75" customHeight="1">
      <c r="G29" s="106"/>
    </row>
    <row r="30" spans="1:7">
      <c r="B30" s="12"/>
      <c r="C30" s="9"/>
      <c r="D30" s="10"/>
      <c r="E30" s="11"/>
      <c r="F30" s="10"/>
    </row>
    <row r="31" spans="1:7">
      <c r="B31" s="275" t="s">
        <v>805</v>
      </c>
      <c r="C31" s="276"/>
      <c r="D31" s="276"/>
      <c r="E31" s="62"/>
      <c r="F31" s="62">
        <f>SUM(F17:F27)</f>
        <v>1900</v>
      </c>
    </row>
  </sheetData>
  <mergeCells count="2">
    <mergeCell ref="A3:F3"/>
    <mergeCell ref="B31:D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6">
    <tabColor indexed="39"/>
  </sheetPr>
  <dimension ref="A1:G151"/>
  <sheetViews>
    <sheetView topLeftCell="A148" workbookViewId="0">
      <selection activeCell="N50" sqref="N50"/>
    </sheetView>
  </sheetViews>
  <sheetFormatPr defaultRowHeight="12.75"/>
  <cols>
    <col min="1" max="1" width="6.140625" style="154" customWidth="1"/>
    <col min="2" max="2" width="39" style="5" customWidth="1"/>
    <col min="3" max="3" width="9.140625" style="7" customWidth="1"/>
    <col min="4" max="4" width="11.7109375" style="6" customWidth="1"/>
    <col min="5" max="5" width="11.7109375" style="175" customWidth="1"/>
    <col min="6" max="6" width="13.140625" style="23" customWidth="1"/>
    <col min="7" max="7" width="11.7109375" style="180" hidden="1" customWidth="1"/>
    <col min="8" max="9" width="0" hidden="1" customWidth="1"/>
  </cols>
  <sheetData>
    <row r="1" spans="1:7" s="4" customFormat="1" ht="25.5" customHeight="1">
      <c r="A1" s="127" t="s">
        <v>273</v>
      </c>
      <c r="B1" s="2" t="s">
        <v>274</v>
      </c>
      <c r="C1" s="3" t="s">
        <v>275</v>
      </c>
      <c r="D1" s="3" t="s">
        <v>276</v>
      </c>
      <c r="E1" s="185" t="s">
        <v>278</v>
      </c>
      <c r="F1" s="108" t="s">
        <v>279</v>
      </c>
      <c r="G1" s="3" t="s">
        <v>278</v>
      </c>
    </row>
    <row r="3" spans="1:7">
      <c r="A3" s="278" t="s">
        <v>646</v>
      </c>
      <c r="B3" s="279"/>
      <c r="C3" s="279"/>
      <c r="D3" s="279"/>
      <c r="E3" s="279"/>
      <c r="F3" s="279"/>
      <c r="G3" s="184"/>
    </row>
    <row r="4" spans="1:7" ht="12.75" customHeight="1">
      <c r="B4" s="19"/>
    </row>
    <row r="5" spans="1:7" ht="63.75" customHeight="1">
      <c r="B5" s="19" t="s">
        <v>1780</v>
      </c>
    </row>
    <row r="6" spans="1:7" ht="38.25" customHeight="1">
      <c r="B6" s="19" t="s">
        <v>1720</v>
      </c>
    </row>
    <row r="7" spans="1:7" ht="25.5" customHeight="1">
      <c r="B7" s="19" t="s">
        <v>1721</v>
      </c>
    </row>
    <row r="8" spans="1:7" ht="63.75" customHeight="1">
      <c r="B8" s="19" t="s">
        <v>952</v>
      </c>
    </row>
    <row r="9" spans="1:7" ht="25.5" customHeight="1">
      <c r="B9" s="19" t="s">
        <v>953</v>
      </c>
    </row>
    <row r="10" spans="1:7" ht="12.75" customHeight="1">
      <c r="B10" s="22" t="s">
        <v>954</v>
      </c>
    </row>
    <row r="11" spans="1:7" ht="25.5" customHeight="1">
      <c r="B11" s="22" t="s">
        <v>955</v>
      </c>
    </row>
    <row r="12" spans="1:7" ht="12.75" customHeight="1">
      <c r="B12" s="22" t="s">
        <v>956</v>
      </c>
    </row>
    <row r="13" spans="1:7" ht="38.25" customHeight="1">
      <c r="B13" s="19" t="s">
        <v>957</v>
      </c>
    </row>
    <row r="14" spans="1:7" ht="38.25" customHeight="1">
      <c r="B14" s="19" t="s">
        <v>958</v>
      </c>
    </row>
    <row r="15" spans="1:7" ht="63.75" customHeight="1">
      <c r="B15" s="19" t="s">
        <v>230</v>
      </c>
    </row>
    <row r="16" spans="1:7" ht="12.75" customHeight="1">
      <c r="B16" s="19" t="s">
        <v>231</v>
      </c>
    </row>
    <row r="17" spans="1:2" ht="25.5" customHeight="1">
      <c r="B17" s="19" t="s">
        <v>232</v>
      </c>
    </row>
    <row r="18" spans="1:2" ht="12.75" customHeight="1">
      <c r="B18" s="19" t="s">
        <v>233</v>
      </c>
    </row>
    <row r="19" spans="1:2" ht="25.5" customHeight="1">
      <c r="B19" s="19" t="s">
        <v>234</v>
      </c>
    </row>
    <row r="20" spans="1:2" ht="25.5" customHeight="1">
      <c r="B20" s="19" t="s">
        <v>235</v>
      </c>
    </row>
    <row r="21" spans="1:2" ht="25.5" customHeight="1">
      <c r="B21" s="19" t="s">
        <v>666</v>
      </c>
    </row>
    <row r="22" spans="1:2" ht="38.25" customHeight="1">
      <c r="B22" s="19" t="s">
        <v>667</v>
      </c>
    </row>
    <row r="23" spans="1:2" ht="25.5" customHeight="1">
      <c r="B23" s="19" t="s">
        <v>1363</v>
      </c>
    </row>
    <row r="24" spans="1:2" ht="25.5" customHeight="1">
      <c r="B24" s="19" t="s">
        <v>294</v>
      </c>
    </row>
    <row r="25" spans="1:2" ht="51" customHeight="1">
      <c r="B25" s="40" t="s">
        <v>184</v>
      </c>
    </row>
    <row r="26" spans="1:2" ht="38.25" customHeight="1">
      <c r="B26" s="19" t="s">
        <v>1145</v>
      </c>
    </row>
    <row r="27" spans="1:2" ht="25.5" customHeight="1">
      <c r="B27" s="19" t="s">
        <v>1146</v>
      </c>
    </row>
    <row r="28" spans="1:2" ht="25.5" customHeight="1">
      <c r="B28" s="19" t="s">
        <v>1781</v>
      </c>
    </row>
    <row r="29" spans="1:2" ht="102" customHeight="1">
      <c r="B29" s="19" t="s">
        <v>1396</v>
      </c>
    </row>
    <row r="30" spans="1:2" ht="12.75" customHeight="1">
      <c r="A30" s="154" t="s">
        <v>277</v>
      </c>
      <c r="B30" s="33" t="s">
        <v>1397</v>
      </c>
    </row>
    <row r="31" spans="1:2" ht="12.75" customHeight="1">
      <c r="B31" s="123" t="s">
        <v>1398</v>
      </c>
    </row>
    <row r="32" spans="1:2" ht="12.75" customHeight="1">
      <c r="B32" s="37" t="s">
        <v>1587</v>
      </c>
    </row>
    <row r="33" spans="1:7" ht="12.75" customHeight="1">
      <c r="B33" s="33" t="s">
        <v>1444</v>
      </c>
    </row>
    <row r="34" spans="1:7" ht="38.25">
      <c r="B34" s="19" t="s">
        <v>1583</v>
      </c>
    </row>
    <row r="35" spans="1:7" ht="51">
      <c r="B35" s="19" t="s">
        <v>15</v>
      </c>
    </row>
    <row r="36" spans="1:7" ht="25.5">
      <c r="B36" s="19" t="s">
        <v>14</v>
      </c>
    </row>
    <row r="37" spans="1:7" ht="38.25">
      <c r="B37" s="19" t="s">
        <v>205</v>
      </c>
    </row>
    <row r="38" spans="1:7" ht="38.25">
      <c r="B38" s="19" t="s">
        <v>1399</v>
      </c>
    </row>
    <row r="39" spans="1:7">
      <c r="B39" s="19" t="s">
        <v>1444</v>
      </c>
    </row>
    <row r="40" spans="1:7" ht="27" customHeight="1">
      <c r="B40" s="19" t="s">
        <v>1400</v>
      </c>
    </row>
    <row r="41" spans="1:7" ht="25.5">
      <c r="B41" s="19" t="s">
        <v>1025</v>
      </c>
    </row>
    <row r="42" spans="1:7">
      <c r="B42" s="19" t="s">
        <v>1026</v>
      </c>
      <c r="G42" s="180">
        <v>1</v>
      </c>
    </row>
    <row r="43" spans="1:7">
      <c r="B43" s="19"/>
    </row>
    <row r="44" spans="1:7">
      <c r="B44" s="19" t="s">
        <v>1401</v>
      </c>
      <c r="C44" s="7" t="s">
        <v>292</v>
      </c>
      <c r="E44" s="175">
        <f>ROUND(G44*$G$42,0)</f>
        <v>4800</v>
      </c>
      <c r="F44" s="23">
        <f>+D44*E44</f>
        <v>0</v>
      </c>
      <c r="G44" s="180">
        <v>4800</v>
      </c>
    </row>
    <row r="45" spans="1:7" ht="12.75" customHeight="1">
      <c r="B45" s="19"/>
      <c r="E45" s="175">
        <f t="shared" ref="E45:E108" si="0">ROUND(G45*$G$42,0)</f>
        <v>0</v>
      </c>
    </row>
    <row r="46" spans="1:7">
      <c r="A46" s="154" t="s">
        <v>280</v>
      </c>
      <c r="B46" s="33" t="s">
        <v>1402</v>
      </c>
      <c r="E46" s="175">
        <f t="shared" si="0"/>
        <v>0</v>
      </c>
    </row>
    <row r="47" spans="1:7">
      <c r="B47" s="123" t="s">
        <v>1403</v>
      </c>
      <c r="E47" s="175">
        <f t="shared" si="0"/>
        <v>0</v>
      </c>
    </row>
    <row r="48" spans="1:7">
      <c r="B48" s="123" t="s">
        <v>1445</v>
      </c>
      <c r="E48" s="175">
        <f t="shared" si="0"/>
        <v>0</v>
      </c>
    </row>
    <row r="49" spans="1:7" ht="25.5">
      <c r="B49" s="19" t="s">
        <v>195</v>
      </c>
      <c r="E49" s="175">
        <f t="shared" si="0"/>
        <v>0</v>
      </c>
    </row>
    <row r="50" spans="1:7" ht="38.25">
      <c r="B50" s="19" t="s">
        <v>1583</v>
      </c>
      <c r="E50" s="175">
        <f t="shared" si="0"/>
        <v>0</v>
      </c>
    </row>
    <row r="51" spans="1:7" ht="12.75" customHeight="1">
      <c r="B51" s="19" t="s">
        <v>1446</v>
      </c>
      <c r="E51" s="175">
        <f t="shared" si="0"/>
        <v>0</v>
      </c>
    </row>
    <row r="52" spans="1:7" ht="38.25">
      <c r="B52" s="19" t="s">
        <v>205</v>
      </c>
      <c r="E52" s="175">
        <f t="shared" si="0"/>
        <v>0</v>
      </c>
    </row>
    <row r="53" spans="1:7" ht="25.5">
      <c r="B53" s="19" t="s">
        <v>196</v>
      </c>
      <c r="E53" s="175">
        <f t="shared" si="0"/>
        <v>0</v>
      </c>
    </row>
    <row r="54" spans="1:7" ht="26.25" customHeight="1">
      <c r="B54" s="19" t="s">
        <v>1400</v>
      </c>
      <c r="E54" s="175">
        <f t="shared" si="0"/>
        <v>0</v>
      </c>
    </row>
    <row r="55" spans="1:7" ht="25.5">
      <c r="B55" s="19" t="s">
        <v>1025</v>
      </c>
      <c r="E55" s="175">
        <f t="shared" si="0"/>
        <v>0</v>
      </c>
    </row>
    <row r="56" spans="1:7">
      <c r="B56" s="19" t="s">
        <v>1026</v>
      </c>
      <c r="E56" s="175">
        <f t="shared" si="0"/>
        <v>0</v>
      </c>
    </row>
    <row r="57" spans="1:7">
      <c r="B57" s="19"/>
      <c r="E57" s="175">
        <f t="shared" si="0"/>
        <v>0</v>
      </c>
    </row>
    <row r="58" spans="1:7">
      <c r="B58" s="19" t="s">
        <v>197</v>
      </c>
      <c r="C58" s="7" t="s">
        <v>292</v>
      </c>
      <c r="E58" s="175">
        <f t="shared" si="0"/>
        <v>5650</v>
      </c>
      <c r="F58" s="23">
        <f>+D58*E58</f>
        <v>0</v>
      </c>
      <c r="G58" s="180">
        <v>5650</v>
      </c>
    </row>
    <row r="59" spans="1:7" ht="12.75" customHeight="1">
      <c r="B59" s="19"/>
      <c r="E59" s="175">
        <f t="shared" si="0"/>
        <v>0</v>
      </c>
    </row>
    <row r="60" spans="1:7">
      <c r="A60" s="154" t="s">
        <v>290</v>
      </c>
      <c r="B60" s="33" t="s">
        <v>198</v>
      </c>
      <c r="E60" s="175">
        <f t="shared" si="0"/>
        <v>0</v>
      </c>
    </row>
    <row r="61" spans="1:7">
      <c r="B61" s="123" t="s">
        <v>1403</v>
      </c>
      <c r="E61" s="175">
        <f t="shared" si="0"/>
        <v>0</v>
      </c>
    </row>
    <row r="62" spans="1:7">
      <c r="B62" s="123" t="s">
        <v>1447</v>
      </c>
      <c r="E62" s="175">
        <f t="shared" si="0"/>
        <v>0</v>
      </c>
    </row>
    <row r="63" spans="1:7" ht="38.25">
      <c r="B63" s="19" t="s">
        <v>1583</v>
      </c>
      <c r="E63" s="175">
        <f t="shared" si="0"/>
        <v>0</v>
      </c>
    </row>
    <row r="64" spans="1:7" ht="13.5" customHeight="1">
      <c r="B64" s="19" t="s">
        <v>1446</v>
      </c>
      <c r="E64" s="175">
        <f t="shared" si="0"/>
        <v>0</v>
      </c>
    </row>
    <row r="65" spans="1:7" ht="38.25">
      <c r="B65" s="19" t="s">
        <v>205</v>
      </c>
      <c r="E65" s="175">
        <f t="shared" si="0"/>
        <v>0</v>
      </c>
    </row>
    <row r="66" spans="1:7" ht="25.5">
      <c r="B66" s="19" t="s">
        <v>196</v>
      </c>
      <c r="E66" s="175">
        <f t="shared" si="0"/>
        <v>0</v>
      </c>
    </row>
    <row r="67" spans="1:7" ht="24.75" customHeight="1">
      <c r="B67" s="19" t="s">
        <v>1400</v>
      </c>
      <c r="E67" s="175">
        <f t="shared" si="0"/>
        <v>0</v>
      </c>
    </row>
    <row r="68" spans="1:7" ht="25.5">
      <c r="B68" s="19" t="s">
        <v>1025</v>
      </c>
      <c r="E68" s="175">
        <f t="shared" si="0"/>
        <v>0</v>
      </c>
    </row>
    <row r="69" spans="1:7">
      <c r="B69" s="19" t="s">
        <v>1026</v>
      </c>
      <c r="E69" s="175">
        <f t="shared" si="0"/>
        <v>0</v>
      </c>
    </row>
    <row r="70" spans="1:7" ht="6.75" customHeight="1">
      <c r="B70" s="19"/>
      <c r="E70" s="175">
        <f t="shared" si="0"/>
        <v>0</v>
      </c>
    </row>
    <row r="71" spans="1:7">
      <c r="B71" s="19" t="s">
        <v>199</v>
      </c>
      <c r="C71" s="7" t="s">
        <v>292</v>
      </c>
      <c r="E71" s="175">
        <f t="shared" si="0"/>
        <v>5140</v>
      </c>
      <c r="F71" s="23">
        <f>+D71*E71</f>
        <v>0</v>
      </c>
      <c r="G71" s="180">
        <v>5140</v>
      </c>
    </row>
    <row r="72" spans="1:7">
      <c r="B72" s="19"/>
      <c r="E72" s="175">
        <f t="shared" si="0"/>
        <v>0</v>
      </c>
    </row>
    <row r="73" spans="1:7">
      <c r="A73" s="154" t="s">
        <v>291</v>
      </c>
      <c r="B73" s="33" t="s">
        <v>200</v>
      </c>
      <c r="E73" s="175">
        <f t="shared" si="0"/>
        <v>0</v>
      </c>
    </row>
    <row r="74" spans="1:7">
      <c r="B74" s="123" t="s">
        <v>1398</v>
      </c>
      <c r="E74" s="175">
        <f t="shared" si="0"/>
        <v>0</v>
      </c>
    </row>
    <row r="75" spans="1:7">
      <c r="B75" s="123" t="s">
        <v>1448</v>
      </c>
      <c r="E75" s="175">
        <f t="shared" si="0"/>
        <v>0</v>
      </c>
    </row>
    <row r="76" spans="1:7" ht="14.25" customHeight="1">
      <c r="B76" s="19" t="s">
        <v>1446</v>
      </c>
      <c r="E76" s="175">
        <f t="shared" si="0"/>
        <v>0</v>
      </c>
    </row>
    <row r="77" spans="1:7" ht="38.25">
      <c r="B77" s="19" t="s">
        <v>1583</v>
      </c>
      <c r="E77" s="175">
        <f t="shared" si="0"/>
        <v>0</v>
      </c>
    </row>
    <row r="78" spans="1:7" ht="38.25">
      <c r="B78" s="19" t="s">
        <v>205</v>
      </c>
      <c r="E78" s="175">
        <f t="shared" si="0"/>
        <v>0</v>
      </c>
    </row>
    <row r="79" spans="1:7" ht="25.5">
      <c r="B79" s="19" t="s">
        <v>196</v>
      </c>
      <c r="E79" s="175">
        <f t="shared" si="0"/>
        <v>0</v>
      </c>
    </row>
    <row r="80" spans="1:7" ht="25.5" customHeight="1">
      <c r="B80" s="19" t="s">
        <v>1400</v>
      </c>
      <c r="E80" s="175">
        <f t="shared" si="0"/>
        <v>0</v>
      </c>
    </row>
    <row r="81" spans="1:7" ht="25.5">
      <c r="B81" s="19" t="s">
        <v>1025</v>
      </c>
      <c r="E81" s="175">
        <f t="shared" si="0"/>
        <v>0</v>
      </c>
    </row>
    <row r="82" spans="1:7">
      <c r="B82" s="19" t="s">
        <v>1026</v>
      </c>
      <c r="E82" s="175">
        <f t="shared" si="0"/>
        <v>0</v>
      </c>
    </row>
    <row r="83" spans="1:7" ht="6" customHeight="1">
      <c r="B83" s="19"/>
      <c r="E83" s="175">
        <f t="shared" si="0"/>
        <v>0</v>
      </c>
    </row>
    <row r="84" spans="1:7">
      <c r="B84" s="19" t="s">
        <v>201</v>
      </c>
      <c r="C84" s="7" t="s">
        <v>292</v>
      </c>
      <c r="E84" s="175">
        <f t="shared" si="0"/>
        <v>2100</v>
      </c>
      <c r="F84" s="23">
        <f>+D84*E84</f>
        <v>0</v>
      </c>
      <c r="G84" s="180">
        <v>2100</v>
      </c>
    </row>
    <row r="85" spans="1:7">
      <c r="B85" s="19"/>
      <c r="E85" s="175">
        <f t="shared" si="0"/>
        <v>0</v>
      </c>
    </row>
    <row r="86" spans="1:7">
      <c r="B86" s="19"/>
      <c r="E86" s="175">
        <f t="shared" si="0"/>
        <v>0</v>
      </c>
    </row>
    <row r="87" spans="1:7">
      <c r="A87" s="154" t="s">
        <v>293</v>
      </c>
      <c r="B87" s="33" t="s">
        <v>209</v>
      </c>
      <c r="E87" s="175">
        <f t="shared" si="0"/>
        <v>0</v>
      </c>
    </row>
    <row r="88" spans="1:7">
      <c r="B88" s="33" t="s">
        <v>1945</v>
      </c>
      <c r="E88" s="175">
        <f t="shared" si="0"/>
        <v>0</v>
      </c>
    </row>
    <row r="89" spans="1:7" ht="51">
      <c r="B89" s="19" t="s">
        <v>202</v>
      </c>
      <c r="E89" s="175">
        <f t="shared" si="0"/>
        <v>0</v>
      </c>
    </row>
    <row r="90" spans="1:7" ht="51">
      <c r="B90" s="19" t="s">
        <v>203</v>
      </c>
      <c r="E90" s="175">
        <f t="shared" si="0"/>
        <v>0</v>
      </c>
    </row>
    <row r="91" spans="1:7" ht="38.25">
      <c r="B91" s="19" t="s">
        <v>204</v>
      </c>
      <c r="E91" s="175">
        <f t="shared" si="0"/>
        <v>0</v>
      </c>
    </row>
    <row r="92" spans="1:7" ht="38.25">
      <c r="B92" s="19" t="s">
        <v>205</v>
      </c>
      <c r="E92" s="175">
        <f t="shared" si="0"/>
        <v>0</v>
      </c>
    </row>
    <row r="93" spans="1:7" ht="38.25">
      <c r="B93" s="19" t="s">
        <v>206</v>
      </c>
      <c r="E93" s="175">
        <f t="shared" si="0"/>
        <v>0</v>
      </c>
    </row>
    <row r="94" spans="1:7" ht="25.5">
      <c r="B94" s="19" t="s">
        <v>1025</v>
      </c>
      <c r="E94" s="175">
        <f t="shared" si="0"/>
        <v>0</v>
      </c>
    </row>
    <row r="95" spans="1:7">
      <c r="B95" s="19" t="s">
        <v>1026</v>
      </c>
      <c r="E95" s="175">
        <f t="shared" si="0"/>
        <v>0</v>
      </c>
    </row>
    <row r="96" spans="1:7">
      <c r="B96" s="19" t="s">
        <v>207</v>
      </c>
      <c r="E96" s="175">
        <f t="shared" si="0"/>
        <v>0</v>
      </c>
    </row>
    <row r="97" spans="1:7">
      <c r="B97" s="19"/>
      <c r="E97" s="175">
        <f t="shared" si="0"/>
        <v>0</v>
      </c>
    </row>
    <row r="98" spans="1:7">
      <c r="B98" s="19" t="s">
        <v>208</v>
      </c>
      <c r="C98" s="7" t="s">
        <v>289</v>
      </c>
      <c r="E98" s="175">
        <f t="shared" si="0"/>
        <v>990</v>
      </c>
      <c r="F98" s="23">
        <f>+D98*E98</f>
        <v>0</v>
      </c>
      <c r="G98" s="180">
        <v>990</v>
      </c>
    </row>
    <row r="99" spans="1:7">
      <c r="B99" s="19"/>
      <c r="E99" s="175">
        <f t="shared" si="0"/>
        <v>0</v>
      </c>
    </row>
    <row r="100" spans="1:7">
      <c r="A100" s="154" t="s">
        <v>1421</v>
      </c>
      <c r="B100" s="33" t="s">
        <v>1944</v>
      </c>
      <c r="E100" s="175">
        <f t="shared" si="0"/>
        <v>0</v>
      </c>
    </row>
    <row r="101" spans="1:7" ht="51">
      <c r="B101" s="19" t="s">
        <v>202</v>
      </c>
      <c r="E101" s="175">
        <f t="shared" si="0"/>
        <v>0</v>
      </c>
    </row>
    <row r="102" spans="1:7" ht="51">
      <c r="B102" s="19" t="s">
        <v>203</v>
      </c>
      <c r="E102" s="175">
        <f t="shared" si="0"/>
        <v>0</v>
      </c>
    </row>
    <row r="103" spans="1:7" ht="38.25">
      <c r="B103" s="19" t="s">
        <v>204</v>
      </c>
      <c r="E103" s="175">
        <f t="shared" si="0"/>
        <v>0</v>
      </c>
    </row>
    <row r="104" spans="1:7" ht="38.25">
      <c r="B104" s="19" t="s">
        <v>205</v>
      </c>
      <c r="E104" s="175">
        <f t="shared" si="0"/>
        <v>0</v>
      </c>
    </row>
    <row r="105" spans="1:7" ht="38.25">
      <c r="B105" s="19" t="s">
        <v>206</v>
      </c>
      <c r="E105" s="175">
        <f t="shared" si="0"/>
        <v>0</v>
      </c>
    </row>
    <row r="106" spans="1:7" ht="25.5">
      <c r="B106" s="19" t="s">
        <v>1025</v>
      </c>
      <c r="E106" s="175">
        <f t="shared" si="0"/>
        <v>0</v>
      </c>
    </row>
    <row r="107" spans="1:7">
      <c r="B107" s="19" t="s">
        <v>1026</v>
      </c>
      <c r="E107" s="175">
        <f t="shared" si="0"/>
        <v>0</v>
      </c>
    </row>
    <row r="108" spans="1:7">
      <c r="B108" s="19" t="s">
        <v>207</v>
      </c>
      <c r="E108" s="175">
        <f t="shared" si="0"/>
        <v>0</v>
      </c>
    </row>
    <row r="109" spans="1:7" ht="12.75" customHeight="1">
      <c r="B109" s="19" t="s">
        <v>208</v>
      </c>
      <c r="C109" s="7" t="s">
        <v>289</v>
      </c>
      <c r="E109" s="175">
        <f t="shared" ref="E109:E147" si="1">ROUND(G109*$G$42,0)</f>
        <v>810</v>
      </c>
      <c r="F109" s="23">
        <f>+D109*E109</f>
        <v>0</v>
      </c>
      <c r="G109" s="180">
        <v>810</v>
      </c>
    </row>
    <row r="110" spans="1:7" ht="12.75" customHeight="1">
      <c r="B110" s="19"/>
      <c r="E110" s="175">
        <f t="shared" si="1"/>
        <v>0</v>
      </c>
    </row>
    <row r="111" spans="1:7" ht="25.5" customHeight="1">
      <c r="A111" s="154" t="s">
        <v>1422</v>
      </c>
      <c r="B111" s="123" t="s">
        <v>1943</v>
      </c>
      <c r="E111" s="175">
        <f t="shared" si="1"/>
        <v>0</v>
      </c>
    </row>
    <row r="112" spans="1:7" ht="51">
      <c r="B112" s="142" t="s">
        <v>122</v>
      </c>
      <c r="E112" s="175">
        <f t="shared" si="1"/>
        <v>0</v>
      </c>
    </row>
    <row r="113" spans="1:7" ht="25.5">
      <c r="B113" s="19" t="s">
        <v>1085</v>
      </c>
      <c r="E113" s="175">
        <f t="shared" si="1"/>
        <v>0</v>
      </c>
    </row>
    <row r="114" spans="1:7" ht="38.25" customHeight="1">
      <c r="B114" s="19" t="s">
        <v>1434</v>
      </c>
      <c r="E114" s="175">
        <f t="shared" si="1"/>
        <v>0</v>
      </c>
    </row>
    <row r="115" spans="1:7" ht="51">
      <c r="B115" s="19" t="s">
        <v>1435</v>
      </c>
      <c r="E115" s="175">
        <f t="shared" si="1"/>
        <v>0</v>
      </c>
    </row>
    <row r="116" spans="1:7" ht="38.25">
      <c r="B116" s="19" t="s">
        <v>1436</v>
      </c>
      <c r="E116" s="175">
        <f t="shared" si="1"/>
        <v>0</v>
      </c>
    </row>
    <row r="117" spans="1:7" ht="38.25">
      <c r="B117" s="19" t="s">
        <v>1437</v>
      </c>
      <c r="E117" s="175">
        <f t="shared" si="1"/>
        <v>0</v>
      </c>
    </row>
    <row r="118" spans="1:7" ht="51" customHeight="1">
      <c r="B118" s="19" t="s">
        <v>210</v>
      </c>
      <c r="E118" s="175">
        <f t="shared" si="1"/>
        <v>0</v>
      </c>
    </row>
    <row r="119" spans="1:7">
      <c r="B119" s="19" t="s">
        <v>121</v>
      </c>
      <c r="E119" s="175">
        <f t="shared" si="1"/>
        <v>0</v>
      </c>
    </row>
    <row r="120" spans="1:7" ht="38.25">
      <c r="B120" s="19" t="s">
        <v>205</v>
      </c>
      <c r="E120" s="175">
        <f t="shared" si="1"/>
        <v>0</v>
      </c>
    </row>
    <row r="121" spans="1:7" ht="38.25">
      <c r="B121" s="19" t="s">
        <v>206</v>
      </c>
      <c r="E121" s="175">
        <f t="shared" si="1"/>
        <v>0</v>
      </c>
    </row>
    <row r="122" spans="1:7">
      <c r="B122" s="19" t="s">
        <v>110</v>
      </c>
      <c r="E122" s="175">
        <f t="shared" si="1"/>
        <v>0</v>
      </c>
    </row>
    <row r="123" spans="1:7" ht="25.5">
      <c r="B123" s="19" t="s">
        <v>1025</v>
      </c>
      <c r="E123" s="175">
        <f t="shared" si="1"/>
        <v>0</v>
      </c>
    </row>
    <row r="124" spans="1:7">
      <c r="B124" s="19" t="s">
        <v>1438</v>
      </c>
      <c r="E124" s="175">
        <f t="shared" si="1"/>
        <v>0</v>
      </c>
    </row>
    <row r="125" spans="1:7">
      <c r="B125" s="19" t="s">
        <v>109</v>
      </c>
      <c r="E125" s="175">
        <f t="shared" si="1"/>
        <v>0</v>
      </c>
    </row>
    <row r="126" spans="1:7">
      <c r="B126" s="19" t="s">
        <v>1026</v>
      </c>
      <c r="C126" s="7" t="s">
        <v>979</v>
      </c>
      <c r="E126" s="175">
        <f t="shared" si="1"/>
        <v>16</v>
      </c>
      <c r="F126" s="23">
        <f>+D126*E126</f>
        <v>0</v>
      </c>
      <c r="G126" s="180">
        <v>16</v>
      </c>
    </row>
    <row r="127" spans="1:7">
      <c r="A127" s="153"/>
      <c r="B127" s="19"/>
      <c r="E127" s="175">
        <f t="shared" si="1"/>
        <v>0</v>
      </c>
    </row>
    <row r="128" spans="1:7">
      <c r="A128" s="153" t="s">
        <v>1424</v>
      </c>
      <c r="B128" s="37" t="s">
        <v>1452</v>
      </c>
      <c r="E128" s="175">
        <f t="shared" si="1"/>
        <v>0</v>
      </c>
    </row>
    <row r="129" spans="1:7" ht="51">
      <c r="A129" s="153"/>
      <c r="B129" s="19" t="s">
        <v>202</v>
      </c>
      <c r="E129" s="175">
        <f t="shared" si="1"/>
        <v>0</v>
      </c>
    </row>
    <row r="130" spans="1:7" ht="51">
      <c r="A130" s="153"/>
      <c r="B130" s="19" t="s">
        <v>203</v>
      </c>
      <c r="E130" s="175">
        <f t="shared" si="1"/>
        <v>0</v>
      </c>
    </row>
    <row r="131" spans="1:7" ht="25.5" customHeight="1">
      <c r="A131" s="153"/>
      <c r="B131" s="19" t="s">
        <v>204</v>
      </c>
      <c r="E131" s="175">
        <f t="shared" si="1"/>
        <v>0</v>
      </c>
    </row>
    <row r="132" spans="1:7" ht="38.25">
      <c r="A132" s="153"/>
      <c r="B132" s="19" t="s">
        <v>205</v>
      </c>
      <c r="E132" s="175">
        <f t="shared" si="1"/>
        <v>0</v>
      </c>
    </row>
    <row r="133" spans="1:7">
      <c r="A133" s="153"/>
      <c r="B133" s="19" t="s">
        <v>1453</v>
      </c>
      <c r="E133" s="175">
        <f t="shared" si="1"/>
        <v>0</v>
      </c>
    </row>
    <row r="134" spans="1:7" ht="25.5">
      <c r="A134" s="153"/>
      <c r="B134" s="19" t="s">
        <v>1025</v>
      </c>
      <c r="E134" s="175">
        <f t="shared" si="1"/>
        <v>0</v>
      </c>
    </row>
    <row r="135" spans="1:7">
      <c r="A135" s="153"/>
      <c r="B135" s="19" t="s">
        <v>1026</v>
      </c>
      <c r="E135" s="175">
        <f t="shared" si="1"/>
        <v>0</v>
      </c>
    </row>
    <row r="136" spans="1:7">
      <c r="A136" s="153"/>
      <c r="B136" s="19" t="s">
        <v>208</v>
      </c>
      <c r="C136" s="7" t="s">
        <v>289</v>
      </c>
      <c r="E136" s="175">
        <f t="shared" si="1"/>
        <v>1100</v>
      </c>
      <c r="F136" s="23">
        <f>+D136*E136</f>
        <v>0</v>
      </c>
      <c r="G136" s="180">
        <v>1100</v>
      </c>
    </row>
    <row r="137" spans="1:7">
      <c r="A137" s="153"/>
      <c r="B137" s="19"/>
      <c r="E137" s="175">
        <f t="shared" si="1"/>
        <v>0</v>
      </c>
    </row>
    <row r="138" spans="1:7" ht="25.5">
      <c r="A138" s="153" t="s">
        <v>931</v>
      </c>
      <c r="B138" s="123" t="s">
        <v>471</v>
      </c>
      <c r="E138" s="175">
        <f t="shared" si="1"/>
        <v>0</v>
      </c>
    </row>
    <row r="139" spans="1:7" ht="51">
      <c r="A139" s="153"/>
      <c r="B139" s="19" t="s">
        <v>472</v>
      </c>
      <c r="E139" s="175">
        <f t="shared" si="1"/>
        <v>0</v>
      </c>
    </row>
    <row r="140" spans="1:7" ht="51">
      <c r="A140" s="153"/>
      <c r="B140" s="19" t="s">
        <v>473</v>
      </c>
      <c r="E140" s="175">
        <f t="shared" si="1"/>
        <v>0</v>
      </c>
    </row>
    <row r="141" spans="1:7" ht="38.25">
      <c r="A141" s="153"/>
      <c r="B141" s="19" t="s">
        <v>474</v>
      </c>
      <c r="E141" s="175">
        <f t="shared" si="1"/>
        <v>0</v>
      </c>
    </row>
    <row r="142" spans="1:7" ht="63.75">
      <c r="A142" s="153"/>
      <c r="B142" s="19" t="s">
        <v>475</v>
      </c>
      <c r="E142" s="175">
        <f t="shared" si="1"/>
        <v>0</v>
      </c>
    </row>
    <row r="143" spans="1:7" ht="25.5">
      <c r="A143" s="153"/>
      <c r="B143" s="19" t="s">
        <v>476</v>
      </c>
      <c r="E143" s="175">
        <f t="shared" si="1"/>
        <v>0</v>
      </c>
    </row>
    <row r="144" spans="1:7">
      <c r="A144" s="153"/>
      <c r="B144" s="19" t="s">
        <v>477</v>
      </c>
      <c r="E144" s="175">
        <f t="shared" si="1"/>
        <v>0</v>
      </c>
    </row>
    <row r="145" spans="1:7">
      <c r="A145" s="153"/>
      <c r="B145" s="19" t="s">
        <v>478</v>
      </c>
      <c r="E145" s="175">
        <f t="shared" si="1"/>
        <v>0</v>
      </c>
    </row>
    <row r="146" spans="1:7">
      <c r="A146" s="153"/>
      <c r="B146" s="19"/>
      <c r="E146" s="175">
        <f t="shared" si="1"/>
        <v>0</v>
      </c>
    </row>
    <row r="147" spans="1:7">
      <c r="A147" s="153"/>
      <c r="B147" s="19" t="s">
        <v>479</v>
      </c>
      <c r="C147" s="7" t="s">
        <v>979</v>
      </c>
      <c r="E147" s="175">
        <f t="shared" si="1"/>
        <v>16</v>
      </c>
      <c r="F147" s="23">
        <f>+D147*E147</f>
        <v>0</v>
      </c>
      <c r="G147" s="180">
        <v>16</v>
      </c>
    </row>
    <row r="148" spans="1:7">
      <c r="A148" s="153"/>
      <c r="B148" s="19"/>
    </row>
    <row r="149" spans="1:7">
      <c r="A149" s="153"/>
      <c r="B149" s="19"/>
    </row>
    <row r="150" spans="1:7" ht="12.75" customHeight="1">
      <c r="B150" s="19"/>
      <c r="F150" s="10"/>
    </row>
    <row r="151" spans="1:7">
      <c r="B151" s="275" t="s">
        <v>804</v>
      </c>
      <c r="C151" s="276"/>
      <c r="D151" s="276"/>
      <c r="E151" s="186"/>
      <c r="F151" s="135">
        <f>SUM(F30:F150)</f>
        <v>0</v>
      </c>
      <c r="G151" s="183"/>
    </row>
  </sheetData>
  <mergeCells count="2">
    <mergeCell ref="A3:F3"/>
    <mergeCell ref="B151:D151"/>
  </mergeCells>
  <phoneticPr fontId="0" type="noConversion"/>
  <pageMargins left="0.94488188976377963" right="0.15748031496062992" top="0.98425196850393704" bottom="0.98425196850393704" header="0.51181102362204722" footer="0.51181102362204722"/>
  <pageSetup paperSize="9" firstPageNumber="57" orientation="portrait" useFirstPageNumber="1" horizontalDpi="300" verticalDpi="300" r:id="rId1"/>
  <headerFooter alignWithMargins="0">
    <oddHeader>&amp;F</oddHeader>
    <oddFooter>Troškovnik Stacionar,dil.A-B-C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G311"/>
  <sheetViews>
    <sheetView view="pageBreakPreview" topLeftCell="A39" zoomScale="60" workbookViewId="0">
      <selection activeCell="G39"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3.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80" t="s">
        <v>81</v>
      </c>
      <c r="B3" s="281"/>
      <c r="C3" s="281"/>
      <c r="D3" s="281"/>
      <c r="E3" s="281"/>
      <c r="F3" s="281"/>
    </row>
    <row r="4" spans="1:7" ht="12.75" customHeight="1"/>
    <row r="5" spans="1:7" ht="25.5" customHeight="1">
      <c r="B5" s="19" t="s">
        <v>1306</v>
      </c>
    </row>
    <row r="6" spans="1:7" ht="38.25" customHeight="1">
      <c r="B6" s="19" t="s">
        <v>1307</v>
      </c>
    </row>
    <row r="7" spans="1:7" ht="25.5" customHeight="1">
      <c r="B7" s="19" t="s">
        <v>1721</v>
      </c>
    </row>
    <row r="8" spans="1:7" ht="38.25" customHeight="1">
      <c r="B8" s="19" t="s">
        <v>1308</v>
      </c>
    </row>
    <row r="9" spans="1:7" ht="63.75" customHeight="1">
      <c r="B9" s="19" t="s">
        <v>1309</v>
      </c>
    </row>
    <row r="10" spans="1:7" ht="25.5" customHeight="1">
      <c r="B10" s="19" t="s">
        <v>1310</v>
      </c>
    </row>
    <row r="11" spans="1:7" ht="51" customHeight="1">
      <c r="B11" s="19" t="s">
        <v>688</v>
      </c>
    </row>
    <row r="12" spans="1:7" ht="38.25" customHeight="1">
      <c r="B12" s="19" t="s">
        <v>1145</v>
      </c>
    </row>
    <row r="13" spans="1:7" ht="25.5" customHeight="1">
      <c r="B13" s="19" t="s">
        <v>1146</v>
      </c>
    </row>
    <row r="14" spans="1:7" ht="25.5" customHeight="1">
      <c r="B14" s="19" t="s">
        <v>1311</v>
      </c>
    </row>
    <row r="15" spans="1:7" ht="114.75" customHeight="1">
      <c r="B15" s="19" t="s">
        <v>1805</v>
      </c>
    </row>
    <row r="16" spans="1:7" ht="12.75" customHeight="1">
      <c r="B16" s="19"/>
    </row>
    <row r="17" spans="1:7" ht="12.75" customHeight="1">
      <c r="B17" s="19" t="s">
        <v>1248</v>
      </c>
    </row>
    <row r="18" spans="1:7" ht="51" customHeight="1">
      <c r="B18" s="22" t="s">
        <v>493</v>
      </c>
    </row>
    <row r="19" spans="1:7" ht="38.25" customHeight="1">
      <c r="B19" s="22" t="s">
        <v>494</v>
      </c>
    </row>
    <row r="20" spans="1:7" ht="12.75" customHeight="1">
      <c r="B20" s="19"/>
    </row>
    <row r="21" spans="1:7" ht="12.75" customHeight="1">
      <c r="A21" s="47" t="s">
        <v>277</v>
      </c>
      <c r="B21" s="48" t="s">
        <v>1317</v>
      </c>
    </row>
    <row r="22" spans="1:7" ht="25.5" customHeight="1">
      <c r="B22" s="19" t="s">
        <v>1314</v>
      </c>
    </row>
    <row r="23" spans="1:7" ht="25.5" customHeight="1">
      <c r="B23" s="19" t="s">
        <v>1315</v>
      </c>
    </row>
    <row r="24" spans="1:7" ht="12.75" customHeight="1">
      <c r="B24" s="19" t="s">
        <v>1312</v>
      </c>
    </row>
    <row r="25" spans="1:7" ht="25.5" customHeight="1">
      <c r="A25" s="39"/>
      <c r="B25" s="40" t="s">
        <v>1316</v>
      </c>
    </row>
    <row r="26" spans="1:7" ht="6" customHeight="1">
      <c r="B26" s="19"/>
    </row>
    <row r="27" spans="1:7" ht="12.75" customHeight="1">
      <c r="B27" s="19" t="s">
        <v>1313</v>
      </c>
      <c r="C27" s="7" t="s">
        <v>292</v>
      </c>
      <c r="D27" s="6">
        <v>3</v>
      </c>
      <c r="E27" s="8">
        <v>3150</v>
      </c>
      <c r="F27" s="6">
        <f>+D27*E27</f>
        <v>9450</v>
      </c>
      <c r="G27" s="106">
        <v>3150</v>
      </c>
    </row>
    <row r="28" spans="1:7" ht="12.75" customHeight="1">
      <c r="B28" s="19"/>
      <c r="G28" s="106"/>
    </row>
    <row r="29" spans="1:7" ht="12.75" customHeight="1">
      <c r="A29" s="47" t="s">
        <v>280</v>
      </c>
      <c r="B29" s="48" t="s">
        <v>1163</v>
      </c>
      <c r="G29" s="106"/>
    </row>
    <row r="30" spans="1:7" ht="25.5" customHeight="1">
      <c r="B30" s="19" t="s">
        <v>1314</v>
      </c>
      <c r="G30" s="106"/>
    </row>
    <row r="31" spans="1:7" ht="25.5" customHeight="1">
      <c r="B31" s="19" t="s">
        <v>1161</v>
      </c>
      <c r="G31" s="106"/>
    </row>
    <row r="32" spans="1:7" ht="12.75" customHeight="1">
      <c r="B32" s="19" t="s">
        <v>1312</v>
      </c>
      <c r="G32" s="106"/>
    </row>
    <row r="33" spans="1:7" ht="25.5" customHeight="1">
      <c r="A33" s="39"/>
      <c r="B33" s="40" t="s">
        <v>1316</v>
      </c>
      <c r="G33" s="106"/>
    </row>
    <row r="34" spans="1:7" ht="6" customHeight="1">
      <c r="B34" s="19"/>
      <c r="G34" s="106"/>
    </row>
    <row r="35" spans="1:7" ht="12.75" customHeight="1">
      <c r="B35" s="19" t="s">
        <v>1162</v>
      </c>
      <c r="C35" s="7" t="s">
        <v>292</v>
      </c>
      <c r="D35" s="6">
        <v>11</v>
      </c>
      <c r="E35" s="8">
        <v>3250</v>
      </c>
      <c r="F35" s="6">
        <f>+D35*E35</f>
        <v>35750</v>
      </c>
      <c r="G35" s="106">
        <v>3250</v>
      </c>
    </row>
    <row r="36" spans="1:7" ht="12.75" customHeight="1">
      <c r="B36" s="19"/>
      <c r="G36" s="106"/>
    </row>
    <row r="37" spans="1:7" ht="12.75" customHeight="1">
      <c r="A37" s="36" t="s">
        <v>290</v>
      </c>
      <c r="B37" s="37" t="s">
        <v>1164</v>
      </c>
      <c r="G37" s="106"/>
    </row>
    <row r="38" spans="1:7" ht="12.75" customHeight="1">
      <c r="B38" s="19" t="s">
        <v>167</v>
      </c>
      <c r="G38" s="106"/>
    </row>
    <row r="39" spans="1:7" ht="25.5" customHeight="1">
      <c r="B39" s="40" t="s">
        <v>1165</v>
      </c>
      <c r="G39" s="106"/>
    </row>
    <row r="40" spans="1:7" ht="6" customHeight="1">
      <c r="B40" s="19"/>
      <c r="G40" s="106"/>
    </row>
    <row r="41" spans="1:7" ht="12.75" customHeight="1">
      <c r="B41" s="19" t="s">
        <v>1162</v>
      </c>
      <c r="C41" s="7" t="s">
        <v>292</v>
      </c>
      <c r="D41" s="6">
        <v>1</v>
      </c>
      <c r="E41" s="8">
        <v>11500</v>
      </c>
      <c r="F41" s="6">
        <f>+D41*E41</f>
        <v>11500</v>
      </c>
      <c r="G41" s="106">
        <v>11500</v>
      </c>
    </row>
    <row r="42" spans="1:7" ht="12.75" customHeight="1">
      <c r="B42" s="19"/>
      <c r="G42" s="106"/>
    </row>
    <row r="43" spans="1:7" ht="12.75" customHeight="1">
      <c r="A43" s="36" t="s">
        <v>291</v>
      </c>
      <c r="B43" s="37" t="s">
        <v>165</v>
      </c>
      <c r="G43" s="106"/>
    </row>
    <row r="44" spans="1:7" ht="25.5" customHeight="1">
      <c r="B44" s="19" t="s">
        <v>1314</v>
      </c>
      <c r="G44" s="106"/>
    </row>
    <row r="45" spans="1:7" ht="25.5" customHeight="1">
      <c r="B45" s="19" t="s">
        <v>1161</v>
      </c>
      <c r="G45" s="106"/>
    </row>
    <row r="46" spans="1:7" ht="12.75" customHeight="1">
      <c r="B46" s="19" t="s">
        <v>1312</v>
      </c>
      <c r="G46" s="106"/>
    </row>
    <row r="47" spans="1:7" ht="25.5" customHeight="1">
      <c r="A47" s="39"/>
      <c r="B47" s="40" t="s">
        <v>1316</v>
      </c>
      <c r="G47" s="106"/>
    </row>
    <row r="48" spans="1:7" ht="6" customHeight="1">
      <c r="B48" s="19"/>
      <c r="G48" s="106"/>
    </row>
    <row r="49" spans="1:7" ht="12.75" customHeight="1">
      <c r="B49" s="19" t="s">
        <v>166</v>
      </c>
      <c r="C49" s="7" t="s">
        <v>292</v>
      </c>
      <c r="D49" s="6">
        <v>1</v>
      </c>
      <c r="E49" s="8">
        <v>3100</v>
      </c>
      <c r="F49" s="6">
        <f>+D49*E49</f>
        <v>3100</v>
      </c>
      <c r="G49" s="106">
        <v>3100</v>
      </c>
    </row>
    <row r="50" spans="1:7" ht="12.75" customHeight="1">
      <c r="B50" s="19"/>
      <c r="G50" s="106"/>
    </row>
    <row r="51" spans="1:7" ht="12.75" customHeight="1">
      <c r="A51" s="36" t="s">
        <v>293</v>
      </c>
      <c r="B51" s="37" t="s">
        <v>169</v>
      </c>
      <c r="G51" s="106"/>
    </row>
    <row r="52" spans="1:7" ht="12.75" customHeight="1">
      <c r="B52" s="19" t="s">
        <v>168</v>
      </c>
      <c r="G52" s="106"/>
    </row>
    <row r="53" spans="1:7" ht="25.5" customHeight="1">
      <c r="B53" s="40" t="s">
        <v>1165</v>
      </c>
      <c r="G53" s="106"/>
    </row>
    <row r="54" spans="1:7" ht="6" customHeight="1">
      <c r="B54" s="19"/>
      <c r="G54" s="106"/>
    </row>
    <row r="55" spans="1:7" ht="12.75" customHeight="1">
      <c r="B55" s="19" t="s">
        <v>166</v>
      </c>
      <c r="C55" s="7" t="s">
        <v>292</v>
      </c>
      <c r="D55" s="6">
        <v>1</v>
      </c>
      <c r="E55" s="8">
        <v>9500</v>
      </c>
      <c r="F55" s="6">
        <f>+D55*E55</f>
        <v>9500</v>
      </c>
      <c r="G55" s="106">
        <v>9500</v>
      </c>
    </row>
    <row r="56" spans="1:7" ht="12.75" customHeight="1">
      <c r="B56" s="19"/>
      <c r="G56" s="106"/>
    </row>
    <row r="57" spans="1:7" ht="12.75" customHeight="1">
      <c r="A57" s="36" t="s">
        <v>1421</v>
      </c>
      <c r="B57" s="37" t="s">
        <v>170</v>
      </c>
      <c r="G57" s="106"/>
    </row>
    <row r="58" spans="1:7" ht="25.5" customHeight="1">
      <c r="B58" s="19" t="s">
        <v>171</v>
      </c>
      <c r="G58" s="106"/>
    </row>
    <row r="59" spans="1:7" ht="25.5" customHeight="1">
      <c r="B59" s="19" t="s">
        <v>172</v>
      </c>
      <c r="G59" s="106"/>
    </row>
    <row r="60" spans="1:7" ht="12.75" customHeight="1">
      <c r="B60" s="19" t="s">
        <v>1312</v>
      </c>
      <c r="G60" s="106"/>
    </row>
    <row r="61" spans="1:7" ht="25.5" customHeight="1">
      <c r="A61" s="39"/>
      <c r="B61" s="40" t="s">
        <v>1316</v>
      </c>
      <c r="G61" s="106"/>
    </row>
    <row r="62" spans="1:7" ht="6" customHeight="1">
      <c r="B62" s="19"/>
      <c r="G62" s="106"/>
    </row>
    <row r="63" spans="1:7" ht="12.75" customHeight="1">
      <c r="B63" s="19" t="s">
        <v>1592</v>
      </c>
      <c r="C63" s="7" t="s">
        <v>292</v>
      </c>
      <c r="D63" s="6">
        <v>1</v>
      </c>
      <c r="E63" s="8">
        <v>2900</v>
      </c>
      <c r="F63" s="6">
        <f>+D63*E63</f>
        <v>2900</v>
      </c>
      <c r="G63" s="106">
        <v>2900</v>
      </c>
    </row>
    <row r="64" spans="1:7" ht="12.75" customHeight="1">
      <c r="B64" s="19"/>
      <c r="G64" s="106"/>
    </row>
    <row r="65" spans="1:7" ht="12.75" customHeight="1">
      <c r="A65" s="36" t="s">
        <v>1422</v>
      </c>
      <c r="B65" s="37" t="s">
        <v>1593</v>
      </c>
      <c r="G65" s="106"/>
    </row>
    <row r="66" spans="1:7" ht="25.5" customHeight="1">
      <c r="B66" s="19" t="s">
        <v>1598</v>
      </c>
      <c r="G66" s="106"/>
    </row>
    <row r="67" spans="1:7" ht="12.75" customHeight="1">
      <c r="B67" s="19" t="s">
        <v>1596</v>
      </c>
      <c r="G67" s="106"/>
    </row>
    <row r="68" spans="1:7" ht="12.75" customHeight="1">
      <c r="B68" s="19" t="s">
        <v>1312</v>
      </c>
      <c r="G68" s="106"/>
    </row>
    <row r="69" spans="1:7" ht="25.5" customHeight="1">
      <c r="A69" s="39"/>
      <c r="B69" s="40" t="s">
        <v>1316</v>
      </c>
      <c r="G69" s="106"/>
    </row>
    <row r="70" spans="1:7" ht="6" customHeight="1">
      <c r="B70" s="19"/>
      <c r="G70" s="106"/>
    </row>
    <row r="71" spans="1:7" ht="12.75" customHeight="1">
      <c r="B71" s="19" t="s">
        <v>1594</v>
      </c>
      <c r="C71" s="7" t="s">
        <v>292</v>
      </c>
      <c r="D71" s="6">
        <v>1</v>
      </c>
      <c r="E71" s="8">
        <v>2200</v>
      </c>
      <c r="F71" s="6">
        <f>+D71*E71</f>
        <v>2200</v>
      </c>
      <c r="G71" s="106">
        <v>2200</v>
      </c>
    </row>
    <row r="72" spans="1:7" ht="12.75" customHeight="1">
      <c r="B72" s="19"/>
      <c r="G72" s="106"/>
    </row>
    <row r="73" spans="1:7" ht="12.75" customHeight="1">
      <c r="A73" s="36" t="s">
        <v>1424</v>
      </c>
      <c r="B73" s="37" t="s">
        <v>1595</v>
      </c>
      <c r="G73" s="106"/>
    </row>
    <row r="74" spans="1:7" ht="38.25" customHeight="1">
      <c r="B74" s="19" t="s">
        <v>1597</v>
      </c>
      <c r="G74" s="106"/>
    </row>
    <row r="75" spans="1:7" ht="25.5" customHeight="1">
      <c r="B75" s="19" t="s">
        <v>1599</v>
      </c>
      <c r="G75" s="106"/>
    </row>
    <row r="76" spans="1:7" ht="12.75" customHeight="1">
      <c r="B76" s="19" t="s">
        <v>1312</v>
      </c>
      <c r="G76" s="106"/>
    </row>
    <row r="77" spans="1:7" ht="25.5" customHeight="1">
      <c r="A77" s="39"/>
      <c r="B77" s="40" t="s">
        <v>1316</v>
      </c>
      <c r="G77" s="106"/>
    </row>
    <row r="78" spans="1:7" ht="6" customHeight="1">
      <c r="B78" s="19"/>
      <c r="G78" s="106"/>
    </row>
    <row r="79" spans="1:7" ht="12.75" customHeight="1">
      <c r="B79" s="19" t="s">
        <v>1594</v>
      </c>
      <c r="C79" s="7" t="s">
        <v>292</v>
      </c>
      <c r="D79" s="6">
        <v>3</v>
      </c>
      <c r="E79" s="8">
        <v>2200</v>
      </c>
      <c r="F79" s="6">
        <f>+D79*E79</f>
        <v>6600</v>
      </c>
      <c r="G79" s="106">
        <v>2200</v>
      </c>
    </row>
    <row r="80" spans="1:7" ht="12.75" customHeight="1">
      <c r="B80" s="19"/>
      <c r="G80" s="106"/>
    </row>
    <row r="81" spans="1:7" ht="12.75" customHeight="1">
      <c r="A81" s="36" t="s">
        <v>931</v>
      </c>
      <c r="B81" s="37" t="s">
        <v>1600</v>
      </c>
      <c r="G81" s="106"/>
    </row>
    <row r="82" spans="1:7" ht="38.25" customHeight="1">
      <c r="B82" s="19" t="s">
        <v>656</v>
      </c>
      <c r="G82" s="106"/>
    </row>
    <row r="83" spans="1:7" ht="12.75" customHeight="1">
      <c r="B83" s="19" t="s">
        <v>1601</v>
      </c>
      <c r="G83" s="106"/>
    </row>
    <row r="84" spans="1:7" ht="25.5" customHeight="1">
      <c r="A84" s="39"/>
      <c r="B84" s="40" t="s">
        <v>1316</v>
      </c>
      <c r="G84" s="106"/>
    </row>
    <row r="85" spans="1:7" ht="6" customHeight="1">
      <c r="B85" s="19"/>
      <c r="G85" s="106"/>
    </row>
    <row r="86" spans="1:7" ht="12.75" customHeight="1">
      <c r="B86" s="19" t="s">
        <v>657</v>
      </c>
      <c r="C86" s="7" t="s">
        <v>292</v>
      </c>
      <c r="D86" s="6">
        <v>1</v>
      </c>
      <c r="E86" s="8">
        <v>1800</v>
      </c>
      <c r="F86" s="6">
        <f>+D86*E86</f>
        <v>1800</v>
      </c>
      <c r="G86" s="106">
        <v>1800</v>
      </c>
    </row>
    <row r="87" spans="1:7" ht="12.75" customHeight="1">
      <c r="B87" s="19"/>
      <c r="G87" s="106"/>
    </row>
    <row r="88" spans="1:7" ht="12.75" customHeight="1">
      <c r="A88" s="36" t="s">
        <v>653</v>
      </c>
      <c r="B88" s="37" t="s">
        <v>658</v>
      </c>
      <c r="G88" s="106"/>
    </row>
    <row r="89" spans="1:7" ht="12.75" customHeight="1">
      <c r="B89" s="19" t="s">
        <v>1597</v>
      </c>
      <c r="G89" s="106"/>
    </row>
    <row r="90" spans="1:7" ht="12.75" customHeight="1">
      <c r="B90" s="19" t="s">
        <v>659</v>
      </c>
      <c r="E90" s="27"/>
      <c r="G90" s="107"/>
    </row>
    <row r="91" spans="1:7" ht="12.75" customHeight="1">
      <c r="B91" s="19" t="s">
        <v>1312</v>
      </c>
      <c r="G91" s="106"/>
    </row>
    <row r="92" spans="1:7" ht="25.5" customHeight="1">
      <c r="A92" s="39"/>
      <c r="B92" s="40" t="s">
        <v>1316</v>
      </c>
      <c r="G92" s="106"/>
    </row>
    <row r="93" spans="1:7" ht="6" customHeight="1">
      <c r="B93" s="19"/>
      <c r="G93" s="106"/>
    </row>
    <row r="94" spans="1:7" ht="12.75" customHeight="1">
      <c r="B94" s="19" t="s">
        <v>660</v>
      </c>
      <c r="C94" s="7" t="s">
        <v>292</v>
      </c>
      <c r="D94" s="6">
        <v>3</v>
      </c>
      <c r="E94" s="8">
        <v>950</v>
      </c>
      <c r="F94" s="6">
        <f>+D94*E94</f>
        <v>2850</v>
      </c>
      <c r="G94" s="106">
        <v>950</v>
      </c>
    </row>
    <row r="95" spans="1:7" ht="12.75" customHeight="1">
      <c r="B95" s="19"/>
      <c r="G95" s="106"/>
    </row>
    <row r="96" spans="1:7" ht="12.75" customHeight="1">
      <c r="A96" s="36" t="s">
        <v>654</v>
      </c>
      <c r="B96" s="37" t="s">
        <v>661</v>
      </c>
      <c r="G96" s="106"/>
    </row>
    <row r="97" spans="1:7" ht="38.25" customHeight="1">
      <c r="B97" s="19" t="s">
        <v>662</v>
      </c>
      <c r="G97" s="106"/>
    </row>
    <row r="98" spans="1:7" ht="12.75" customHeight="1">
      <c r="B98" s="5" t="s">
        <v>918</v>
      </c>
      <c r="G98" s="106"/>
    </row>
    <row r="99" spans="1:7" ht="12.75" customHeight="1">
      <c r="B99" s="19" t="s">
        <v>1312</v>
      </c>
      <c r="G99" s="106"/>
    </row>
    <row r="100" spans="1:7" ht="25.5" customHeight="1">
      <c r="A100" s="39"/>
      <c r="B100" s="40" t="s">
        <v>1316</v>
      </c>
      <c r="G100" s="106"/>
    </row>
    <row r="101" spans="1:7" ht="6" customHeight="1">
      <c r="B101" s="19"/>
      <c r="G101" s="106"/>
    </row>
    <row r="102" spans="1:7" ht="12.75" customHeight="1">
      <c r="B102" s="19" t="s">
        <v>708</v>
      </c>
      <c r="C102" s="7" t="s">
        <v>292</v>
      </c>
      <c r="D102" s="6">
        <v>1</v>
      </c>
      <c r="E102" s="8">
        <v>3800</v>
      </c>
      <c r="F102" s="6">
        <f>+D102*E102</f>
        <v>3800</v>
      </c>
      <c r="G102" s="106">
        <v>3800</v>
      </c>
    </row>
    <row r="103" spans="1:7" ht="12.75" customHeight="1">
      <c r="B103" s="19"/>
      <c r="G103" s="106"/>
    </row>
    <row r="104" spans="1:7" ht="12.75" customHeight="1">
      <c r="A104" s="36" t="s">
        <v>834</v>
      </c>
      <c r="B104" s="37" t="s">
        <v>709</v>
      </c>
      <c r="G104" s="106"/>
    </row>
    <row r="105" spans="1:7" ht="38.25" customHeight="1">
      <c r="B105" s="19" t="s">
        <v>714</v>
      </c>
      <c r="G105" s="106"/>
    </row>
    <row r="106" spans="1:7" ht="25.5" customHeight="1">
      <c r="B106" s="19" t="s">
        <v>715</v>
      </c>
      <c r="G106" s="106"/>
    </row>
    <row r="107" spans="1:7" ht="38.25" customHeight="1">
      <c r="B107" s="19" t="s">
        <v>713</v>
      </c>
      <c r="G107" s="106"/>
    </row>
    <row r="108" spans="1:7" ht="25.5" customHeight="1">
      <c r="B108" s="19" t="s">
        <v>711</v>
      </c>
      <c r="G108" s="106"/>
    </row>
    <row r="109" spans="1:7" ht="12.75" customHeight="1">
      <c r="B109" s="19" t="s">
        <v>710</v>
      </c>
      <c r="G109" s="106"/>
    </row>
    <row r="110" spans="1:7" ht="51" customHeight="1">
      <c r="B110" s="19" t="s">
        <v>1572</v>
      </c>
      <c r="G110" s="106"/>
    </row>
    <row r="111" spans="1:7" ht="25.5" customHeight="1">
      <c r="A111" s="39"/>
      <c r="B111" s="40" t="s">
        <v>1316</v>
      </c>
      <c r="G111" s="106"/>
    </row>
    <row r="112" spans="1:7" ht="6" customHeight="1">
      <c r="B112" s="19"/>
      <c r="G112" s="106"/>
    </row>
    <row r="113" spans="1:7" ht="12.75" customHeight="1">
      <c r="B113" s="19" t="s">
        <v>712</v>
      </c>
      <c r="C113" s="7" t="s">
        <v>292</v>
      </c>
      <c r="D113" s="6">
        <v>1</v>
      </c>
      <c r="E113" s="8">
        <v>10880</v>
      </c>
      <c r="F113" s="6">
        <f>+D113*E113</f>
        <v>10880</v>
      </c>
      <c r="G113" s="106">
        <v>10880</v>
      </c>
    </row>
    <row r="114" spans="1:7" ht="12.75" customHeight="1">
      <c r="B114" s="19"/>
      <c r="G114" s="106"/>
    </row>
    <row r="115" spans="1:7" ht="12.75" customHeight="1">
      <c r="A115" s="36" t="s">
        <v>1269</v>
      </c>
      <c r="B115" s="37" t="s">
        <v>1573</v>
      </c>
      <c r="G115" s="106"/>
    </row>
    <row r="116" spans="1:7" ht="38.25" customHeight="1">
      <c r="B116" s="19" t="s">
        <v>662</v>
      </c>
      <c r="G116" s="106"/>
    </row>
    <row r="117" spans="1:7" ht="12.75" customHeight="1">
      <c r="B117" s="5" t="s">
        <v>918</v>
      </c>
      <c r="G117" s="106"/>
    </row>
    <row r="118" spans="1:7" ht="12.75" customHeight="1">
      <c r="B118" s="19" t="s">
        <v>1312</v>
      </c>
      <c r="G118" s="106"/>
    </row>
    <row r="119" spans="1:7" ht="25.5" customHeight="1">
      <c r="A119" s="39"/>
      <c r="B119" s="40" t="s">
        <v>1316</v>
      </c>
      <c r="G119" s="106"/>
    </row>
    <row r="120" spans="1:7" ht="6" customHeight="1">
      <c r="B120" s="19"/>
      <c r="G120" s="106"/>
    </row>
    <row r="121" spans="1:7" ht="12.75" customHeight="1">
      <c r="B121" s="19" t="s">
        <v>1574</v>
      </c>
      <c r="C121" s="7" t="s">
        <v>292</v>
      </c>
      <c r="D121" s="6">
        <v>1</v>
      </c>
      <c r="E121" s="8">
        <v>3350</v>
      </c>
      <c r="F121" s="6">
        <f>+D121*E121</f>
        <v>3350</v>
      </c>
      <c r="G121" s="106">
        <v>3350</v>
      </c>
    </row>
    <row r="122" spans="1:7" ht="12.75" customHeight="1">
      <c r="B122" s="19"/>
      <c r="G122" s="106"/>
    </row>
    <row r="123" spans="1:7" ht="12.75" customHeight="1">
      <c r="A123" s="36" t="s">
        <v>844</v>
      </c>
      <c r="B123" s="37" t="s">
        <v>340</v>
      </c>
      <c r="G123" s="106"/>
    </row>
    <row r="124" spans="1:7" ht="38.25" customHeight="1">
      <c r="B124" s="19" t="s">
        <v>662</v>
      </c>
      <c r="G124" s="106"/>
    </row>
    <row r="125" spans="1:7" ht="25.5" customHeight="1">
      <c r="B125" s="5" t="s">
        <v>338</v>
      </c>
      <c r="G125" s="106"/>
    </row>
    <row r="126" spans="1:7" ht="25.5" customHeight="1">
      <c r="B126" s="5" t="s">
        <v>339</v>
      </c>
      <c r="G126" s="106"/>
    </row>
    <row r="127" spans="1:7" ht="12.75" customHeight="1">
      <c r="B127" s="19" t="s">
        <v>1312</v>
      </c>
      <c r="G127" s="106"/>
    </row>
    <row r="128" spans="1:7" ht="25.5" customHeight="1">
      <c r="A128" s="39"/>
      <c r="B128" s="40" t="s">
        <v>1316</v>
      </c>
      <c r="G128" s="106"/>
    </row>
    <row r="129" spans="1:7" ht="6" customHeight="1">
      <c r="B129" s="19"/>
      <c r="G129" s="106"/>
    </row>
    <row r="130" spans="1:7" ht="12.75" customHeight="1">
      <c r="B130" s="19" t="s">
        <v>1574</v>
      </c>
      <c r="C130" s="7" t="s">
        <v>292</v>
      </c>
      <c r="D130" s="6">
        <v>1</v>
      </c>
      <c r="E130" s="8">
        <v>3350</v>
      </c>
      <c r="F130" s="6">
        <f>+D130*E130</f>
        <v>3350</v>
      </c>
      <c r="G130" s="106">
        <v>3350</v>
      </c>
    </row>
    <row r="131" spans="1:7" ht="12.75" customHeight="1">
      <c r="B131" s="19"/>
      <c r="G131" s="106"/>
    </row>
    <row r="132" spans="1:7" ht="12.75" customHeight="1">
      <c r="A132" s="36" t="s">
        <v>847</v>
      </c>
      <c r="B132" s="37" t="s">
        <v>1575</v>
      </c>
      <c r="G132" s="106"/>
    </row>
    <row r="133" spans="1:7" ht="38.25" customHeight="1">
      <c r="B133" s="19" t="s">
        <v>341</v>
      </c>
      <c r="G133" s="106"/>
    </row>
    <row r="134" spans="1:7" ht="12.75" customHeight="1">
      <c r="B134" s="5" t="s">
        <v>342</v>
      </c>
      <c r="G134" s="106"/>
    </row>
    <row r="135" spans="1:7" ht="12.75" customHeight="1">
      <c r="B135" s="19" t="s">
        <v>1312</v>
      </c>
      <c r="G135" s="106"/>
    </row>
    <row r="136" spans="1:7" ht="25.5" customHeight="1">
      <c r="A136" s="39"/>
      <c r="B136" s="40" t="s">
        <v>1316</v>
      </c>
      <c r="G136" s="106"/>
    </row>
    <row r="137" spans="1:7" ht="6" customHeight="1">
      <c r="B137" s="19"/>
      <c r="G137" s="106"/>
    </row>
    <row r="138" spans="1:7" ht="12.75" customHeight="1">
      <c r="B138" s="19" t="s">
        <v>343</v>
      </c>
      <c r="C138" s="7" t="s">
        <v>292</v>
      </c>
      <c r="D138" s="6">
        <v>1</v>
      </c>
      <c r="E138" s="8">
        <v>2800</v>
      </c>
      <c r="F138" s="6">
        <f>+D138*E138</f>
        <v>2800</v>
      </c>
      <c r="G138" s="106">
        <v>2800</v>
      </c>
    </row>
    <row r="139" spans="1:7" ht="12.75" customHeight="1">
      <c r="B139" s="19"/>
      <c r="G139" s="106"/>
    </row>
    <row r="140" spans="1:7" ht="12.75" customHeight="1">
      <c r="A140" s="36" t="s">
        <v>408</v>
      </c>
      <c r="B140" s="37" t="s">
        <v>344</v>
      </c>
      <c r="G140" s="106"/>
    </row>
    <row r="141" spans="1:7" ht="38.25" customHeight="1">
      <c r="B141" s="19" t="s">
        <v>345</v>
      </c>
      <c r="G141" s="106"/>
    </row>
    <row r="142" spans="1:7" ht="25.5" customHeight="1">
      <c r="A142" s="39"/>
      <c r="B142" s="40" t="s">
        <v>1316</v>
      </c>
      <c r="G142" s="106"/>
    </row>
    <row r="143" spans="1:7" ht="6" customHeight="1">
      <c r="B143" s="19"/>
      <c r="G143" s="106"/>
    </row>
    <row r="144" spans="1:7" ht="12.75" customHeight="1">
      <c r="B144" s="19" t="s">
        <v>635</v>
      </c>
      <c r="C144" s="7" t="s">
        <v>292</v>
      </c>
      <c r="D144" s="6">
        <v>1</v>
      </c>
      <c r="E144" s="8">
        <v>1800</v>
      </c>
      <c r="F144" s="6">
        <f>+D144*E144</f>
        <v>1800</v>
      </c>
      <c r="G144" s="106">
        <v>1800</v>
      </c>
    </row>
    <row r="145" spans="1:7" ht="12.75" customHeight="1">
      <c r="B145" s="19"/>
      <c r="G145" s="106"/>
    </row>
    <row r="146" spans="1:7" ht="12.75" customHeight="1">
      <c r="A146" s="36" t="s">
        <v>409</v>
      </c>
      <c r="B146" s="37" t="s">
        <v>636</v>
      </c>
      <c r="G146" s="106"/>
    </row>
    <row r="147" spans="1:7" ht="38.25" customHeight="1">
      <c r="B147" s="19" t="s">
        <v>637</v>
      </c>
      <c r="G147" s="106"/>
    </row>
    <row r="148" spans="1:7" ht="12.75" customHeight="1">
      <c r="B148" s="5" t="s">
        <v>638</v>
      </c>
      <c r="G148" s="106"/>
    </row>
    <row r="149" spans="1:7" ht="12.75" customHeight="1">
      <c r="B149" s="19" t="s">
        <v>1312</v>
      </c>
      <c r="G149" s="106"/>
    </row>
    <row r="150" spans="1:7" ht="25.5" customHeight="1">
      <c r="A150" s="39"/>
      <c r="B150" s="40" t="s">
        <v>1316</v>
      </c>
      <c r="G150" s="106"/>
    </row>
    <row r="151" spans="1:7" ht="6" customHeight="1">
      <c r="B151" s="19"/>
      <c r="G151" s="106"/>
    </row>
    <row r="152" spans="1:7" ht="12.75" customHeight="1">
      <c r="B152" s="19" t="s">
        <v>639</v>
      </c>
      <c r="C152" s="7" t="s">
        <v>292</v>
      </c>
      <c r="D152" s="6">
        <v>1</v>
      </c>
      <c r="E152" s="8">
        <v>2750</v>
      </c>
      <c r="F152" s="6">
        <f>+D152*E152</f>
        <v>2750</v>
      </c>
      <c r="G152" s="106">
        <v>2750</v>
      </c>
    </row>
    <row r="153" spans="1:7" ht="12.75" customHeight="1">
      <c r="B153" s="19"/>
      <c r="G153" s="106"/>
    </row>
    <row r="154" spans="1:7" ht="12.75" customHeight="1">
      <c r="A154" s="36" t="s">
        <v>410</v>
      </c>
      <c r="B154" s="37" t="s">
        <v>640</v>
      </c>
      <c r="G154" s="106"/>
    </row>
    <row r="155" spans="1:7" ht="38.25" customHeight="1">
      <c r="B155" s="19" t="s">
        <v>637</v>
      </c>
      <c r="G155" s="106"/>
    </row>
    <row r="156" spans="1:7" ht="12.75" customHeight="1">
      <c r="B156" s="5" t="s">
        <v>638</v>
      </c>
      <c r="G156" s="106"/>
    </row>
    <row r="157" spans="1:7" ht="12.75" customHeight="1">
      <c r="B157" s="19" t="s">
        <v>1312</v>
      </c>
      <c r="G157" s="106"/>
    </row>
    <row r="158" spans="1:7" ht="25.5" customHeight="1">
      <c r="A158" s="39"/>
      <c r="B158" s="40" t="s">
        <v>1316</v>
      </c>
      <c r="G158" s="106"/>
    </row>
    <row r="159" spans="1:7" ht="6" customHeight="1">
      <c r="B159" s="19"/>
      <c r="G159" s="106"/>
    </row>
    <row r="160" spans="1:7" ht="12.75" customHeight="1">
      <c r="B160" s="19" t="s">
        <v>346</v>
      </c>
      <c r="C160" s="7" t="s">
        <v>292</v>
      </c>
      <c r="D160" s="6">
        <v>1</v>
      </c>
      <c r="E160" s="8">
        <v>2200</v>
      </c>
      <c r="F160" s="6">
        <f>+D160*E160</f>
        <v>2200</v>
      </c>
      <c r="G160" s="106">
        <v>2200</v>
      </c>
    </row>
    <row r="161" spans="1:7" ht="12.75" customHeight="1">
      <c r="B161" s="19"/>
      <c r="G161" s="106"/>
    </row>
    <row r="162" spans="1:7" ht="12.75" customHeight="1">
      <c r="A162" s="36" t="s">
        <v>974</v>
      </c>
      <c r="B162" s="37" t="s">
        <v>349</v>
      </c>
      <c r="G162" s="106"/>
    </row>
    <row r="163" spans="1:7" ht="38.25" customHeight="1">
      <c r="B163" s="19" t="s">
        <v>637</v>
      </c>
      <c r="G163" s="106"/>
    </row>
    <row r="164" spans="1:7" ht="25.5" customHeight="1">
      <c r="B164" s="19" t="s">
        <v>347</v>
      </c>
      <c r="G164" s="106"/>
    </row>
    <row r="165" spans="1:7" ht="12.75" customHeight="1">
      <c r="B165" s="19" t="s">
        <v>1312</v>
      </c>
      <c r="G165" s="106"/>
    </row>
    <row r="166" spans="1:7" ht="25.5" customHeight="1">
      <c r="A166" s="39"/>
      <c r="B166" s="40" t="s">
        <v>1316</v>
      </c>
      <c r="G166" s="106"/>
    </row>
    <row r="167" spans="1:7" ht="6" customHeight="1">
      <c r="B167" s="19"/>
      <c r="G167" s="106"/>
    </row>
    <row r="168" spans="1:7" ht="12.75" customHeight="1">
      <c r="B168" s="19" t="s">
        <v>348</v>
      </c>
      <c r="C168" s="7" t="s">
        <v>292</v>
      </c>
      <c r="D168" s="6">
        <v>1</v>
      </c>
      <c r="E168" s="8">
        <v>3100</v>
      </c>
      <c r="F168" s="6">
        <f>+D168*E168</f>
        <v>3100</v>
      </c>
      <c r="G168" s="106">
        <v>3100</v>
      </c>
    </row>
    <row r="169" spans="1:7" ht="12.75" customHeight="1">
      <c r="B169" s="19"/>
      <c r="G169" s="106"/>
    </row>
    <row r="170" spans="1:7" ht="12.75" customHeight="1">
      <c r="A170" s="36" t="s">
        <v>975</v>
      </c>
      <c r="B170" s="37" t="s">
        <v>350</v>
      </c>
      <c r="G170" s="106"/>
    </row>
    <row r="171" spans="1:7" ht="38.25" customHeight="1">
      <c r="B171" s="19" t="s">
        <v>341</v>
      </c>
      <c r="G171" s="106"/>
    </row>
    <row r="172" spans="1:7" ht="12.75" customHeight="1">
      <c r="B172" s="5" t="s">
        <v>659</v>
      </c>
      <c r="G172" s="106"/>
    </row>
    <row r="173" spans="1:7" ht="12.75" customHeight="1">
      <c r="B173" s="19" t="s">
        <v>1312</v>
      </c>
      <c r="G173" s="106"/>
    </row>
    <row r="174" spans="1:7" ht="25.5" customHeight="1">
      <c r="A174" s="39"/>
      <c r="B174" s="40" t="s">
        <v>1316</v>
      </c>
      <c r="G174" s="106"/>
    </row>
    <row r="175" spans="1:7" ht="6" customHeight="1">
      <c r="B175" s="19"/>
      <c r="G175" s="106"/>
    </row>
    <row r="176" spans="1:7" ht="12.75" customHeight="1">
      <c r="B176" s="19" t="s">
        <v>351</v>
      </c>
      <c r="C176" s="7" t="s">
        <v>292</v>
      </c>
      <c r="D176" s="6">
        <v>1</v>
      </c>
      <c r="E176" s="8">
        <v>1100</v>
      </c>
      <c r="F176" s="6">
        <f>+D176*E176</f>
        <v>1100</v>
      </c>
      <c r="G176" s="106">
        <v>1100</v>
      </c>
    </row>
    <row r="177" spans="1:7" ht="12.75" customHeight="1">
      <c r="B177" s="19"/>
      <c r="G177" s="106"/>
    </row>
    <row r="178" spans="1:7" ht="12.75" customHeight="1">
      <c r="A178" s="36" t="s">
        <v>976</v>
      </c>
      <c r="B178" s="37" t="s">
        <v>352</v>
      </c>
      <c r="G178" s="106"/>
    </row>
    <row r="179" spans="1:7" ht="38.25" customHeight="1">
      <c r="B179" s="19" t="s">
        <v>341</v>
      </c>
      <c r="G179" s="106"/>
    </row>
    <row r="180" spans="1:7" ht="12.75" customHeight="1">
      <c r="B180" s="5" t="s">
        <v>342</v>
      </c>
      <c r="G180" s="106"/>
    </row>
    <row r="181" spans="1:7" ht="12.75" customHeight="1">
      <c r="B181" s="19" t="s">
        <v>1312</v>
      </c>
      <c r="G181" s="106"/>
    </row>
    <row r="182" spans="1:7" ht="25.5" customHeight="1">
      <c r="A182" s="39"/>
      <c r="B182" s="40" t="s">
        <v>1316</v>
      </c>
      <c r="G182" s="106"/>
    </row>
    <row r="183" spans="1:7" ht="6" customHeight="1">
      <c r="B183" s="19"/>
      <c r="G183" s="106"/>
    </row>
    <row r="184" spans="1:7" ht="12.75" customHeight="1">
      <c r="B184" s="19" t="s">
        <v>351</v>
      </c>
      <c r="C184" s="7" t="s">
        <v>292</v>
      </c>
      <c r="D184" s="6">
        <v>2</v>
      </c>
      <c r="E184" s="8">
        <v>1100</v>
      </c>
      <c r="F184" s="6">
        <f>+D184*E184</f>
        <v>2200</v>
      </c>
      <c r="G184" s="106">
        <v>1100</v>
      </c>
    </row>
    <row r="185" spans="1:7" ht="12.75" customHeight="1">
      <c r="B185" s="19"/>
      <c r="G185" s="106"/>
    </row>
    <row r="186" spans="1:7" ht="12.75" customHeight="1">
      <c r="A186" s="36" t="s">
        <v>107</v>
      </c>
      <c r="B186" s="37" t="s">
        <v>353</v>
      </c>
      <c r="G186" s="106"/>
    </row>
    <row r="187" spans="1:7" ht="38.25" customHeight="1">
      <c r="B187" s="19" t="s">
        <v>341</v>
      </c>
      <c r="G187" s="106"/>
    </row>
    <row r="188" spans="1:7" ht="12.75" customHeight="1">
      <c r="B188" s="5" t="s">
        <v>342</v>
      </c>
      <c r="G188" s="106"/>
    </row>
    <row r="189" spans="1:7" ht="12.75" customHeight="1">
      <c r="B189" s="19" t="s">
        <v>1312</v>
      </c>
      <c r="G189" s="106"/>
    </row>
    <row r="190" spans="1:7" ht="25.5" customHeight="1">
      <c r="A190" s="39"/>
      <c r="B190" s="40" t="s">
        <v>1316</v>
      </c>
      <c r="G190" s="106"/>
    </row>
    <row r="191" spans="1:7" ht="6" customHeight="1">
      <c r="B191" s="19"/>
      <c r="G191" s="106"/>
    </row>
    <row r="192" spans="1:7" ht="12.75" customHeight="1">
      <c r="B192" s="19" t="s">
        <v>354</v>
      </c>
      <c r="C192" s="7" t="s">
        <v>292</v>
      </c>
      <c r="D192" s="6">
        <v>1</v>
      </c>
      <c r="E192" s="8">
        <v>1400</v>
      </c>
      <c r="F192" s="6">
        <f>+D192*E192</f>
        <v>1400</v>
      </c>
      <c r="G192" s="106">
        <v>1400</v>
      </c>
    </row>
    <row r="193" spans="1:7" ht="12.75" customHeight="1">
      <c r="B193" s="19"/>
      <c r="G193" s="106"/>
    </row>
    <row r="194" spans="1:7" ht="12.75" customHeight="1">
      <c r="A194" s="36" t="s">
        <v>108</v>
      </c>
      <c r="B194" s="37" t="s">
        <v>355</v>
      </c>
      <c r="G194" s="106"/>
    </row>
    <row r="195" spans="1:7" ht="38.25" customHeight="1">
      <c r="B195" s="19" t="s">
        <v>341</v>
      </c>
      <c r="G195" s="106"/>
    </row>
    <row r="196" spans="1:7" ht="12.75" customHeight="1">
      <c r="B196" s="5" t="s">
        <v>342</v>
      </c>
      <c r="G196" s="106"/>
    </row>
    <row r="197" spans="1:7" ht="12.75" customHeight="1">
      <c r="B197" s="19" t="s">
        <v>1312</v>
      </c>
      <c r="G197" s="106"/>
    </row>
    <row r="198" spans="1:7" ht="25.5" customHeight="1">
      <c r="A198" s="39"/>
      <c r="B198" s="40" t="s">
        <v>1316</v>
      </c>
      <c r="G198" s="106"/>
    </row>
    <row r="199" spans="1:7" ht="6" customHeight="1">
      <c r="B199" s="19"/>
      <c r="G199" s="106"/>
    </row>
    <row r="200" spans="1:7" ht="12.75" customHeight="1">
      <c r="B200" s="19" t="s">
        <v>356</v>
      </c>
      <c r="C200" s="7" t="s">
        <v>292</v>
      </c>
      <c r="D200" s="6">
        <v>12</v>
      </c>
      <c r="E200" s="8">
        <v>1050</v>
      </c>
      <c r="F200" s="6">
        <f>+D200*E200</f>
        <v>12600</v>
      </c>
      <c r="G200" s="106">
        <v>1050</v>
      </c>
    </row>
    <row r="201" spans="1:7" ht="12.75" customHeight="1">
      <c r="B201" s="19"/>
      <c r="G201" s="106"/>
    </row>
    <row r="202" spans="1:7" ht="12.75" customHeight="1">
      <c r="A202" s="36" t="s">
        <v>357</v>
      </c>
      <c r="B202" s="37" t="s">
        <v>358</v>
      </c>
      <c r="G202" s="106"/>
    </row>
    <row r="203" spans="1:7" ht="38.25" customHeight="1">
      <c r="B203" s="19" t="s">
        <v>341</v>
      </c>
      <c r="G203" s="106"/>
    </row>
    <row r="204" spans="1:7" ht="12.75" customHeight="1">
      <c r="B204" s="5" t="s">
        <v>342</v>
      </c>
      <c r="G204" s="106"/>
    </row>
    <row r="205" spans="1:7" ht="12.75" customHeight="1">
      <c r="B205" s="19" t="s">
        <v>1312</v>
      </c>
      <c r="G205" s="106"/>
    </row>
    <row r="206" spans="1:7" ht="25.5" customHeight="1">
      <c r="A206" s="39"/>
      <c r="B206" s="40" t="s">
        <v>1316</v>
      </c>
      <c r="G206" s="106"/>
    </row>
    <row r="207" spans="1:7" ht="6" customHeight="1">
      <c r="B207" s="19"/>
      <c r="G207" s="106"/>
    </row>
    <row r="208" spans="1:7" ht="12.75" customHeight="1">
      <c r="B208" s="19" t="s">
        <v>359</v>
      </c>
      <c r="C208" s="7" t="s">
        <v>292</v>
      </c>
      <c r="D208" s="6">
        <v>2</v>
      </c>
      <c r="E208" s="8">
        <v>1250</v>
      </c>
      <c r="F208" s="6">
        <f>+D208*E208</f>
        <v>2500</v>
      </c>
      <c r="G208" s="106">
        <v>1250</v>
      </c>
    </row>
    <row r="209" spans="1:7" ht="12.75" customHeight="1">
      <c r="B209" s="19"/>
      <c r="G209" s="106"/>
    </row>
    <row r="210" spans="1:7" ht="12.75" customHeight="1">
      <c r="A210" s="36" t="s">
        <v>360</v>
      </c>
      <c r="B210" s="37" t="s">
        <v>361</v>
      </c>
      <c r="G210" s="106"/>
    </row>
    <row r="211" spans="1:7" ht="38.25" customHeight="1">
      <c r="B211" s="19" t="s">
        <v>637</v>
      </c>
      <c r="G211" s="106"/>
    </row>
    <row r="212" spans="1:7" ht="25.5" customHeight="1">
      <c r="B212" s="19" t="s">
        <v>347</v>
      </c>
      <c r="G212" s="106"/>
    </row>
    <row r="213" spans="1:7" ht="12.75" customHeight="1">
      <c r="B213" s="19" t="s">
        <v>1312</v>
      </c>
      <c r="G213" s="106"/>
    </row>
    <row r="214" spans="1:7" ht="25.5" customHeight="1">
      <c r="A214" s="39"/>
      <c r="B214" s="40" t="s">
        <v>1316</v>
      </c>
      <c r="G214" s="106"/>
    </row>
    <row r="215" spans="1:7" ht="6" customHeight="1">
      <c r="B215" s="19"/>
      <c r="G215" s="106"/>
    </row>
    <row r="216" spans="1:7" ht="12.75" customHeight="1">
      <c r="B216" s="19" t="s">
        <v>173</v>
      </c>
      <c r="C216" s="7" t="s">
        <v>292</v>
      </c>
      <c r="D216" s="6">
        <v>3</v>
      </c>
      <c r="E216" s="8">
        <v>1930</v>
      </c>
      <c r="F216" s="6">
        <f>+D216*E216</f>
        <v>5790</v>
      </c>
      <c r="G216" s="106">
        <v>1930</v>
      </c>
    </row>
    <row r="217" spans="1:7" ht="12.75" customHeight="1">
      <c r="B217" s="19"/>
      <c r="G217" s="106"/>
    </row>
    <row r="218" spans="1:7" ht="12.75" customHeight="1">
      <c r="A218" s="36" t="s">
        <v>174</v>
      </c>
      <c r="B218" s="37" t="s">
        <v>175</v>
      </c>
      <c r="G218" s="106"/>
    </row>
    <row r="219" spans="1:7" ht="38.25" customHeight="1">
      <c r="B219" s="19" t="s">
        <v>662</v>
      </c>
      <c r="G219" s="106"/>
    </row>
    <row r="220" spans="1:7" ht="25.5" customHeight="1">
      <c r="B220" s="19" t="s">
        <v>176</v>
      </c>
      <c r="G220" s="106"/>
    </row>
    <row r="221" spans="1:7" ht="12.75" customHeight="1">
      <c r="B221" s="19" t="s">
        <v>1312</v>
      </c>
      <c r="G221" s="106"/>
    </row>
    <row r="222" spans="1:7" ht="25.5" customHeight="1">
      <c r="A222" s="39"/>
      <c r="B222" s="40" t="s">
        <v>1316</v>
      </c>
      <c r="G222" s="106"/>
    </row>
    <row r="223" spans="1:7" ht="6" customHeight="1">
      <c r="B223" s="19"/>
      <c r="G223" s="106"/>
    </row>
    <row r="224" spans="1:7" ht="12.75" customHeight="1">
      <c r="B224" s="19" t="s">
        <v>177</v>
      </c>
      <c r="C224" s="7" t="s">
        <v>292</v>
      </c>
      <c r="D224" s="6">
        <v>4</v>
      </c>
      <c r="E224" s="8">
        <v>2500</v>
      </c>
      <c r="F224" s="6">
        <f>+D224*E224</f>
        <v>10000</v>
      </c>
      <c r="G224" s="106">
        <v>2500</v>
      </c>
    </row>
    <row r="225" spans="1:7" ht="12.75" customHeight="1">
      <c r="B225" s="19"/>
      <c r="G225" s="106"/>
    </row>
    <row r="226" spans="1:7" ht="12.75" customHeight="1">
      <c r="A226" s="36" t="s">
        <v>178</v>
      </c>
      <c r="B226" s="37" t="s">
        <v>179</v>
      </c>
      <c r="G226" s="106"/>
    </row>
    <row r="227" spans="1:7" ht="38.25" customHeight="1">
      <c r="B227" s="19" t="s">
        <v>180</v>
      </c>
      <c r="G227" s="106"/>
    </row>
    <row r="228" spans="1:7" ht="25.5" customHeight="1">
      <c r="B228" s="19" t="s">
        <v>181</v>
      </c>
      <c r="G228" s="106"/>
    </row>
    <row r="229" spans="1:7" ht="12.75" customHeight="1">
      <c r="B229" s="19" t="s">
        <v>1312</v>
      </c>
      <c r="G229" s="106"/>
    </row>
    <row r="230" spans="1:7" ht="25.5" customHeight="1">
      <c r="A230" s="39"/>
      <c r="B230" s="40" t="s">
        <v>1316</v>
      </c>
      <c r="G230" s="106"/>
    </row>
    <row r="231" spans="1:7" ht="6" customHeight="1">
      <c r="B231" s="19"/>
      <c r="G231" s="106"/>
    </row>
    <row r="232" spans="1:7" ht="12.75" customHeight="1">
      <c r="B232" s="19" t="s">
        <v>768</v>
      </c>
      <c r="C232" s="7" t="s">
        <v>292</v>
      </c>
      <c r="D232" s="6">
        <v>2</v>
      </c>
      <c r="E232" s="8">
        <v>4800</v>
      </c>
      <c r="F232" s="6">
        <f>+D232*E232</f>
        <v>9600</v>
      </c>
      <c r="G232" s="106">
        <v>4800</v>
      </c>
    </row>
    <row r="233" spans="1:7" ht="12.75" customHeight="1">
      <c r="B233" s="19"/>
      <c r="G233" s="106"/>
    </row>
    <row r="234" spans="1:7" ht="12.75" customHeight="1">
      <c r="A234" s="36" t="s">
        <v>769</v>
      </c>
      <c r="B234" s="37" t="s">
        <v>770</v>
      </c>
      <c r="G234" s="106"/>
    </row>
    <row r="235" spans="1:7" ht="38.25" customHeight="1">
      <c r="B235" s="19" t="s">
        <v>180</v>
      </c>
      <c r="G235" s="106"/>
    </row>
    <row r="236" spans="1:7" ht="25.5" customHeight="1">
      <c r="B236" s="19" t="s">
        <v>181</v>
      </c>
      <c r="G236" s="106"/>
    </row>
    <row r="237" spans="1:7" ht="25.5" customHeight="1">
      <c r="B237" s="5" t="s">
        <v>339</v>
      </c>
      <c r="G237" s="106"/>
    </row>
    <row r="238" spans="1:7" ht="12.75" customHeight="1">
      <c r="B238" s="19" t="s">
        <v>1312</v>
      </c>
      <c r="G238" s="106"/>
    </row>
    <row r="239" spans="1:7" ht="25.5" customHeight="1">
      <c r="A239" s="39"/>
      <c r="B239" s="40" t="s">
        <v>1316</v>
      </c>
      <c r="G239" s="106"/>
    </row>
    <row r="240" spans="1:7" ht="6" customHeight="1">
      <c r="B240" s="19"/>
      <c r="G240" s="106"/>
    </row>
    <row r="241" spans="1:7" ht="12.75" customHeight="1">
      <c r="B241" s="19" t="s">
        <v>768</v>
      </c>
      <c r="C241" s="7" t="s">
        <v>292</v>
      </c>
      <c r="D241" s="6">
        <v>1</v>
      </c>
      <c r="E241" s="8">
        <v>4800</v>
      </c>
      <c r="F241" s="6">
        <f>+D241*E241</f>
        <v>4800</v>
      </c>
      <c r="G241" s="106">
        <v>4800</v>
      </c>
    </row>
    <row r="242" spans="1:7" ht="12.75" customHeight="1">
      <c r="B242" s="19"/>
      <c r="G242" s="106"/>
    </row>
    <row r="243" spans="1:7" ht="12.75" customHeight="1">
      <c r="A243" s="36" t="s">
        <v>771</v>
      </c>
      <c r="B243" s="37" t="s">
        <v>772</v>
      </c>
      <c r="G243" s="106"/>
    </row>
    <row r="244" spans="1:7" ht="38.25" customHeight="1">
      <c r="B244" s="19" t="s">
        <v>662</v>
      </c>
      <c r="G244" s="106"/>
    </row>
    <row r="245" spans="1:7" ht="25.5" customHeight="1">
      <c r="B245" s="19" t="s">
        <v>176</v>
      </c>
      <c r="G245" s="106"/>
    </row>
    <row r="246" spans="1:7" ht="12.75" customHeight="1">
      <c r="B246" s="19" t="s">
        <v>1312</v>
      </c>
      <c r="G246" s="106"/>
    </row>
    <row r="247" spans="1:7" ht="25.5" customHeight="1">
      <c r="A247" s="39"/>
      <c r="B247" s="40" t="s">
        <v>1316</v>
      </c>
      <c r="G247" s="106"/>
    </row>
    <row r="248" spans="1:7" ht="6" customHeight="1">
      <c r="B248" s="19"/>
      <c r="G248" s="106"/>
    </row>
    <row r="249" spans="1:7" ht="12.75" customHeight="1">
      <c r="B249" s="19" t="s">
        <v>773</v>
      </c>
      <c r="C249" s="7" t="s">
        <v>292</v>
      </c>
      <c r="D249" s="6">
        <v>1</v>
      </c>
      <c r="E249" s="8">
        <v>3100</v>
      </c>
      <c r="F249" s="6">
        <f>+D249*E249</f>
        <v>3100</v>
      </c>
      <c r="G249" s="106">
        <v>3100</v>
      </c>
    </row>
    <row r="250" spans="1:7" ht="12.75" customHeight="1">
      <c r="B250" s="19"/>
      <c r="G250" s="106"/>
    </row>
    <row r="251" spans="1:7" ht="12.75" customHeight="1">
      <c r="A251" s="36" t="s">
        <v>774</v>
      </c>
      <c r="B251" s="37" t="s">
        <v>775</v>
      </c>
      <c r="G251" s="106"/>
    </row>
    <row r="252" spans="1:7" ht="38.25" customHeight="1">
      <c r="B252" s="19" t="s">
        <v>776</v>
      </c>
      <c r="G252" s="106"/>
    </row>
    <row r="253" spans="1:7" ht="25.5" customHeight="1">
      <c r="B253" s="19" t="s">
        <v>1260</v>
      </c>
      <c r="G253" s="106"/>
    </row>
    <row r="254" spans="1:7" ht="12.75" customHeight="1">
      <c r="B254" s="19" t="s">
        <v>1312</v>
      </c>
      <c r="G254" s="106"/>
    </row>
    <row r="255" spans="1:7" ht="25.5" customHeight="1">
      <c r="A255" s="39"/>
      <c r="B255" s="40" t="s">
        <v>1316</v>
      </c>
      <c r="G255" s="106"/>
    </row>
    <row r="256" spans="1:7" ht="6" customHeight="1">
      <c r="B256" s="19"/>
      <c r="G256" s="106"/>
    </row>
    <row r="257" spans="1:7" ht="12.75" customHeight="1">
      <c r="B257" s="19" t="s">
        <v>1261</v>
      </c>
      <c r="C257" s="7" t="s">
        <v>292</v>
      </c>
      <c r="D257" s="6">
        <v>2</v>
      </c>
      <c r="E257" s="8">
        <v>4100</v>
      </c>
      <c r="F257" s="6">
        <f>+D257*E257</f>
        <v>8200</v>
      </c>
      <c r="G257" s="106">
        <v>4100</v>
      </c>
    </row>
    <row r="258" spans="1:7" ht="12.75" customHeight="1">
      <c r="B258" s="19"/>
      <c r="G258" s="106"/>
    </row>
    <row r="259" spans="1:7" ht="12.75" customHeight="1">
      <c r="A259" s="36" t="s">
        <v>1262</v>
      </c>
      <c r="B259" s="37" t="s">
        <v>1263</v>
      </c>
      <c r="G259" s="106"/>
    </row>
    <row r="260" spans="1:7" ht="25.5" customHeight="1">
      <c r="B260" s="19" t="s">
        <v>1264</v>
      </c>
      <c r="G260" s="106"/>
    </row>
    <row r="261" spans="1:7" ht="25.5" customHeight="1">
      <c r="B261" s="19" t="s">
        <v>1266</v>
      </c>
      <c r="G261" s="106"/>
    </row>
    <row r="262" spans="1:7" ht="12.75" customHeight="1">
      <c r="B262" s="19" t="s">
        <v>1267</v>
      </c>
      <c r="G262" s="106"/>
    </row>
    <row r="263" spans="1:7" ht="63.75" customHeight="1">
      <c r="B263" s="19" t="s">
        <v>1674</v>
      </c>
      <c r="G263" s="106"/>
    </row>
    <row r="264" spans="1:7" ht="25.5" customHeight="1">
      <c r="A264" s="39"/>
      <c r="B264" s="40" t="s">
        <v>1316</v>
      </c>
      <c r="G264" s="106"/>
    </row>
    <row r="265" spans="1:7" ht="6" customHeight="1">
      <c r="B265" s="19"/>
      <c r="G265" s="106"/>
    </row>
    <row r="266" spans="1:7" ht="12.75" customHeight="1">
      <c r="B266" s="19" t="s">
        <v>1730</v>
      </c>
      <c r="C266" s="7" t="s">
        <v>292</v>
      </c>
      <c r="D266" s="6">
        <v>1</v>
      </c>
      <c r="E266" s="8">
        <v>8200</v>
      </c>
      <c r="F266" s="6">
        <f>+D266*E266</f>
        <v>8200</v>
      </c>
      <c r="G266" s="106">
        <v>8200</v>
      </c>
    </row>
    <row r="267" spans="1:7" ht="12.75" customHeight="1">
      <c r="B267" s="19"/>
      <c r="G267" s="106"/>
    </row>
    <row r="268" spans="1:7" ht="12.75" customHeight="1">
      <c r="A268" s="36" t="s">
        <v>1731</v>
      </c>
      <c r="B268" s="37" t="s">
        <v>1732</v>
      </c>
      <c r="G268" s="106"/>
    </row>
    <row r="269" spans="1:7" ht="25.5" customHeight="1">
      <c r="B269" s="19" t="s">
        <v>1618</v>
      </c>
      <c r="G269" s="106"/>
    </row>
    <row r="270" spans="1:7" ht="25.5" customHeight="1">
      <c r="B270" s="19" t="s">
        <v>1733</v>
      </c>
      <c r="G270" s="106"/>
    </row>
    <row r="271" spans="1:7" ht="12.75" customHeight="1">
      <c r="B271" s="19" t="s">
        <v>1267</v>
      </c>
      <c r="G271" s="106"/>
    </row>
    <row r="272" spans="1:7" ht="51" customHeight="1">
      <c r="B272" s="19" t="s">
        <v>1675</v>
      </c>
      <c r="G272" s="106"/>
    </row>
    <row r="273" spans="1:7" ht="25.5" customHeight="1">
      <c r="A273" s="39"/>
      <c r="B273" s="40" t="s">
        <v>1316</v>
      </c>
      <c r="G273" s="106"/>
    </row>
    <row r="274" spans="1:7" ht="6" customHeight="1">
      <c r="B274" s="19"/>
      <c r="G274" s="106"/>
    </row>
    <row r="275" spans="1:7" ht="12.75" customHeight="1">
      <c r="B275" s="19" t="s">
        <v>1619</v>
      </c>
      <c r="C275" s="7" t="s">
        <v>292</v>
      </c>
      <c r="D275" s="6">
        <v>1</v>
      </c>
      <c r="E275" s="8">
        <v>8500</v>
      </c>
      <c r="F275" s="6">
        <f>+D275*E275</f>
        <v>8500</v>
      </c>
      <c r="G275" s="106">
        <v>8500</v>
      </c>
    </row>
    <row r="276" spans="1:7" ht="12.75" customHeight="1">
      <c r="B276" s="19"/>
      <c r="G276" s="106"/>
    </row>
    <row r="277" spans="1:7" ht="12.75" customHeight="1">
      <c r="A277" s="36" t="s">
        <v>1620</v>
      </c>
      <c r="B277" s="37" t="s">
        <v>1621</v>
      </c>
      <c r="G277" s="106"/>
    </row>
    <row r="278" spans="1:7" ht="25.5" customHeight="1">
      <c r="B278" s="19" t="s">
        <v>1622</v>
      </c>
      <c r="G278" s="106"/>
    </row>
    <row r="279" spans="1:7" ht="25.5" customHeight="1">
      <c r="B279" s="19" t="s">
        <v>1733</v>
      </c>
      <c r="G279" s="106"/>
    </row>
    <row r="280" spans="1:7" ht="25.5" customHeight="1">
      <c r="B280" s="19" t="s">
        <v>1623</v>
      </c>
      <c r="G280" s="106"/>
    </row>
    <row r="281" spans="1:7" ht="51" customHeight="1">
      <c r="B281" s="19" t="s">
        <v>1675</v>
      </c>
      <c r="G281" s="106"/>
    </row>
    <row r="282" spans="1:7" ht="25.5" customHeight="1">
      <c r="A282" s="39"/>
      <c r="B282" s="40" t="s">
        <v>1316</v>
      </c>
      <c r="G282" s="106"/>
    </row>
    <row r="283" spans="1:7" ht="6" customHeight="1">
      <c r="B283" s="19"/>
      <c r="G283" s="106"/>
    </row>
    <row r="284" spans="1:7" ht="12.75" customHeight="1">
      <c r="B284" s="19" t="s">
        <v>1624</v>
      </c>
      <c r="C284" s="7" t="s">
        <v>292</v>
      </c>
      <c r="D284" s="6">
        <v>1</v>
      </c>
      <c r="E284" s="8">
        <v>7200</v>
      </c>
      <c r="F284" s="6">
        <f>+D284*E284</f>
        <v>7200</v>
      </c>
      <c r="G284" s="106">
        <v>7200</v>
      </c>
    </row>
    <row r="285" spans="1:7" ht="12.75" customHeight="1">
      <c r="B285" s="19"/>
      <c r="G285" s="106"/>
    </row>
    <row r="286" spans="1:7" ht="12.75" customHeight="1">
      <c r="A286" s="36" t="s">
        <v>1625</v>
      </c>
      <c r="B286" s="37" t="s">
        <v>1626</v>
      </c>
      <c r="G286" s="106"/>
    </row>
    <row r="287" spans="1:7" ht="25.5" customHeight="1">
      <c r="B287" s="19" t="s">
        <v>1627</v>
      </c>
      <c r="G287" s="106"/>
    </row>
    <row r="288" spans="1:7" ht="25.5" customHeight="1">
      <c r="B288" s="19" t="s">
        <v>1266</v>
      </c>
      <c r="G288" s="106"/>
    </row>
    <row r="289" spans="1:7" ht="25.5" customHeight="1">
      <c r="B289" s="19" t="s">
        <v>1623</v>
      </c>
      <c r="G289" s="106"/>
    </row>
    <row r="290" spans="1:7" ht="51" customHeight="1">
      <c r="B290" s="19" t="s">
        <v>863</v>
      </c>
      <c r="G290" s="106"/>
    </row>
    <row r="291" spans="1:7" ht="25.5" customHeight="1">
      <c r="A291" s="39"/>
      <c r="B291" s="40" t="s">
        <v>1316</v>
      </c>
      <c r="G291" s="106"/>
    </row>
    <row r="292" spans="1:7" ht="6" customHeight="1">
      <c r="B292" s="19"/>
      <c r="G292" s="106"/>
    </row>
    <row r="293" spans="1:7" ht="12.75" customHeight="1">
      <c r="B293" s="19" t="s">
        <v>1628</v>
      </c>
      <c r="C293" s="7" t="s">
        <v>292</v>
      </c>
      <c r="D293" s="6">
        <v>1</v>
      </c>
      <c r="E293" s="8">
        <v>8900</v>
      </c>
      <c r="F293" s="6">
        <f>+D293*E293</f>
        <v>8900</v>
      </c>
      <c r="G293" s="106">
        <v>8900</v>
      </c>
    </row>
    <row r="294" spans="1:7" ht="12.75" customHeight="1">
      <c r="B294" s="19"/>
      <c r="G294" s="106"/>
    </row>
    <row r="295" spans="1:7" ht="12.75" customHeight="1">
      <c r="A295" s="36" t="s">
        <v>1629</v>
      </c>
      <c r="B295" s="37" t="s">
        <v>1630</v>
      </c>
      <c r="G295" s="106"/>
    </row>
    <row r="296" spans="1:7" ht="25.5" customHeight="1">
      <c r="B296" s="19" t="s">
        <v>1631</v>
      </c>
      <c r="G296" s="106"/>
    </row>
    <row r="297" spans="1:7" ht="6" customHeight="1">
      <c r="B297" s="19"/>
      <c r="G297" s="106"/>
    </row>
    <row r="298" spans="1:7" ht="12.75" customHeight="1">
      <c r="B298" s="19" t="s">
        <v>1628</v>
      </c>
      <c r="C298" s="7" t="s">
        <v>292</v>
      </c>
      <c r="D298" s="6">
        <v>1</v>
      </c>
      <c r="E298" s="8">
        <v>7900</v>
      </c>
      <c r="F298" s="6">
        <f>+D298*E298</f>
        <v>7900</v>
      </c>
      <c r="G298" s="106">
        <v>7900</v>
      </c>
    </row>
    <row r="299" spans="1:7" ht="12.75" customHeight="1">
      <c r="B299" s="19"/>
      <c r="G299" s="106"/>
    </row>
    <row r="300" spans="1:7" ht="12.75" customHeight="1">
      <c r="A300" s="36" t="s">
        <v>1632</v>
      </c>
      <c r="B300" s="37" t="s">
        <v>1633</v>
      </c>
      <c r="G300" s="106"/>
    </row>
    <row r="301" spans="1:7" ht="25.5" customHeight="1">
      <c r="B301" s="19" t="s">
        <v>1634</v>
      </c>
      <c r="G301" s="106"/>
    </row>
    <row r="302" spans="1:7" ht="12.75" customHeight="1">
      <c r="B302" s="19" t="s">
        <v>1265</v>
      </c>
      <c r="G302" s="106"/>
    </row>
    <row r="303" spans="1:7" ht="51" customHeight="1">
      <c r="B303" s="19" t="s">
        <v>864</v>
      </c>
      <c r="G303" s="106"/>
    </row>
    <row r="304" spans="1:7" ht="25.5" customHeight="1">
      <c r="A304" s="39"/>
      <c r="B304" s="40" t="s">
        <v>1316</v>
      </c>
      <c r="G304" s="106"/>
    </row>
    <row r="305" spans="2:7" ht="6" customHeight="1">
      <c r="B305" s="19"/>
      <c r="G305" s="106"/>
    </row>
    <row r="306" spans="2:7" ht="12.75" customHeight="1">
      <c r="B306" s="19" t="s">
        <v>1635</v>
      </c>
      <c r="C306" s="7" t="s">
        <v>292</v>
      </c>
      <c r="D306" s="6">
        <v>1</v>
      </c>
      <c r="E306" s="8">
        <v>6800</v>
      </c>
      <c r="F306" s="6">
        <f>+D306*E306</f>
        <v>6800</v>
      </c>
      <c r="G306" s="106">
        <v>6800</v>
      </c>
    </row>
    <row r="307" spans="2:7" ht="12.75" customHeight="1">
      <c r="B307" s="19"/>
      <c r="G307" s="106"/>
    </row>
    <row r="308" spans="2:7" ht="12.75" customHeight="1">
      <c r="B308" s="19"/>
      <c r="G308" s="106"/>
    </row>
    <row r="309" spans="2:7" ht="12.75" customHeight="1">
      <c r="G309" s="106"/>
    </row>
    <row r="310" spans="2:7">
      <c r="B310" s="12"/>
      <c r="C310" s="9"/>
      <c r="D310" s="10"/>
      <c r="E310" s="11"/>
      <c r="F310" s="10"/>
    </row>
    <row r="311" spans="2:7">
      <c r="B311" s="275" t="s">
        <v>82</v>
      </c>
      <c r="C311" s="276"/>
      <c r="D311" s="276"/>
      <c r="E311" s="62"/>
      <c r="F311" s="62">
        <f>SUM(F19:F310)</f>
        <v>228470</v>
      </c>
    </row>
  </sheetData>
  <mergeCells count="2">
    <mergeCell ref="A3:F3"/>
    <mergeCell ref="B311:D3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2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A_Rušenja</vt:lpstr>
      <vt:lpstr>B_Zemljani</vt:lpstr>
      <vt:lpstr>C_BETONSKI</vt:lpstr>
      <vt:lpstr>E_Tesarski</vt:lpstr>
      <vt:lpstr>H_KROVOPOKR</vt:lpstr>
      <vt:lpstr>K_KAMEN</vt:lpstr>
      <vt:lpstr>N_PVC RADOVI</vt:lpstr>
      <vt:lpstr>BRAVARSKI ČELIK</vt:lpstr>
      <vt:lpstr>R_PVC Stolarija</vt:lpstr>
      <vt:lpstr>2. ELEKTROINSTALACIJE_RASVJETA </vt:lpstr>
      <vt:lpstr>Š_GEODETSKI</vt:lpstr>
      <vt:lpstr>Rekapitulacija_HIDRO</vt:lpstr>
      <vt:lpstr>1_V_VODA</vt:lpstr>
      <vt:lpstr>2_V_Kanaliz</vt:lpstr>
      <vt:lpstr>3_voda_objekt</vt:lpstr>
      <vt:lpstr>4_vert_kanal_objekt</vt:lpstr>
      <vt:lpstr>5_horiz_kanal_objekt</vt:lpstr>
      <vt:lpstr>6_sanitarije</vt:lpstr>
      <vt:lpstr>ELEKTROINSTALACIJE</vt:lpstr>
      <vt:lpstr>VATRODOJAVA</vt:lpstr>
      <vt:lpstr>TERMOINSTALACIJE</vt:lpstr>
      <vt:lpstr>'2. ELEKTROINSTALACIJE_RASVJETA '!Print_Area</vt:lpstr>
      <vt:lpstr>C_BETONSKI!Print_Area</vt:lpstr>
      <vt:lpstr>'1_V_VODA'!Print_Titles</vt:lpstr>
      <vt:lpstr>'2_V_Kanaliz'!Print_Titles</vt:lpstr>
      <vt:lpstr>'3_voda_objekt'!Print_Titles</vt:lpstr>
      <vt:lpstr>'4_vert_kanal_objekt'!Print_Titles</vt:lpstr>
      <vt:lpstr>'5_horiz_kanal_objekt'!Print_Titles</vt:lpstr>
      <vt:lpstr>'6_sanitarije'!Print_Titles</vt:lpstr>
      <vt:lpstr>A_Rušenja!Print_Titles</vt:lpstr>
      <vt:lpstr>B_Zemljani!Print_Titles</vt:lpstr>
      <vt:lpstr>'BRAVARSKI ČELIK'!Print_Titles</vt:lpstr>
      <vt:lpstr>C_BETONSKI!Print_Titles</vt:lpstr>
      <vt:lpstr>E_Tesarski!Print_Titles</vt:lpstr>
      <vt:lpstr>H_KROVOPOKR!Print_Titles</vt:lpstr>
      <vt:lpstr>K_KAMEN!Print_Titles</vt:lpstr>
      <vt:lpstr>'N_PVC RADOVI'!Print_Titles</vt:lpstr>
      <vt:lpstr>'R_PVC Stolarija'!Print_Titles</vt:lpstr>
      <vt:lpstr>Š_GEODETSKI!Print_Titles</vt:lpstr>
    </vt:vector>
  </TitlesOfParts>
  <Company>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Srđan</dc:creator>
  <cp:lastModifiedBy>Korisnik</cp:lastModifiedBy>
  <cp:lastPrinted>2022-06-15T12:42:52Z</cp:lastPrinted>
  <dcterms:created xsi:type="dcterms:W3CDTF">2003-04-12T13:36:41Z</dcterms:created>
  <dcterms:modified xsi:type="dcterms:W3CDTF">2022-07-18T09:53:28Z</dcterms:modified>
</cp:coreProperties>
</file>